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215"/>
  <workbookPr/>
  <mc:AlternateContent xmlns:mc="http://schemas.openxmlformats.org/markup-compatibility/2006">
    <mc:Choice Requires="x15">
      <x15ac:absPath xmlns:x15ac="http://schemas.microsoft.com/office/spreadsheetml/2010/11/ac" url="/Users/ingrid/Desktop/"/>
    </mc:Choice>
  </mc:AlternateContent>
  <bookViews>
    <workbookView xWindow="0" yWindow="0" windowWidth="51200" windowHeight="28800"/>
  </bookViews>
  <sheets>
    <sheet name="Sheet1" sheetId="1" r:id="rId1"/>
  </sheets>
  <calcPr calcId="191029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5" i="1" l="1"/>
  <c r="H96" i="1"/>
  <c r="Q86" i="1"/>
  <c r="H86" i="1"/>
  <c r="Q85" i="1"/>
  <c r="H85" i="1"/>
  <c r="Q84" i="1"/>
  <c r="H84" i="1"/>
  <c r="Z83" i="1"/>
  <c r="Q83" i="1"/>
  <c r="H83" i="1"/>
  <c r="Z82" i="1"/>
  <c r="Q82" i="1"/>
  <c r="H82" i="1"/>
  <c r="Z81" i="1"/>
  <c r="Q81" i="1"/>
  <c r="H81" i="1"/>
  <c r="Z80" i="1"/>
  <c r="Q80" i="1"/>
  <c r="H80" i="1"/>
  <c r="Z79" i="1"/>
  <c r="Q79" i="1"/>
  <c r="H79" i="1"/>
  <c r="Z78" i="1"/>
  <c r="Q78" i="1"/>
  <c r="H78" i="1"/>
  <c r="Z77" i="1"/>
  <c r="H77" i="1"/>
  <c r="Z76" i="1"/>
  <c r="Q76" i="1"/>
  <c r="H76" i="1"/>
  <c r="Z75" i="1"/>
  <c r="Q75" i="1"/>
  <c r="H75" i="1"/>
  <c r="Z74" i="1"/>
  <c r="Q74" i="1"/>
  <c r="Z73" i="1"/>
  <c r="Q73" i="1"/>
  <c r="H73" i="1"/>
  <c r="Z72" i="1"/>
  <c r="Q72" i="1"/>
  <c r="H72" i="1"/>
  <c r="Z71" i="1"/>
  <c r="Q71" i="1"/>
  <c r="H71" i="1"/>
  <c r="Z70" i="1"/>
  <c r="Q70" i="1"/>
  <c r="H70" i="1"/>
  <c r="Z69" i="1"/>
  <c r="Q69" i="1"/>
  <c r="H69" i="1"/>
  <c r="Z68" i="1"/>
  <c r="Q68" i="1"/>
  <c r="H68" i="1"/>
  <c r="Z67" i="1"/>
  <c r="Q67" i="1"/>
  <c r="H67" i="1"/>
  <c r="Z66" i="1"/>
  <c r="Q66" i="1"/>
  <c r="H66" i="1"/>
  <c r="Z65" i="1"/>
  <c r="Q65" i="1"/>
  <c r="Z64" i="1"/>
  <c r="Q64" i="1"/>
  <c r="H64" i="1"/>
  <c r="Z63" i="1"/>
  <c r="Q63" i="1"/>
  <c r="H63" i="1"/>
  <c r="Z62" i="1"/>
  <c r="Q62" i="1"/>
  <c r="H62" i="1"/>
  <c r="Q61" i="1"/>
  <c r="H61" i="1"/>
  <c r="Z60" i="1"/>
  <c r="Q60" i="1"/>
  <c r="H60" i="1"/>
  <c r="Z59" i="1"/>
  <c r="Q59" i="1"/>
  <c r="H59" i="1"/>
  <c r="Z58" i="1"/>
  <c r="H58" i="1"/>
  <c r="Z57" i="1"/>
  <c r="Q57" i="1"/>
  <c r="H57" i="1"/>
  <c r="AI56" i="1"/>
  <c r="Z56" i="1"/>
  <c r="Q56" i="1"/>
  <c r="H56" i="1"/>
  <c r="AI55" i="1"/>
  <c r="Z55" i="1"/>
  <c r="Q55" i="1"/>
  <c r="H55" i="1"/>
  <c r="AI54" i="1"/>
  <c r="Z54" i="1"/>
  <c r="Q54" i="1"/>
  <c r="H54" i="1"/>
  <c r="AI53" i="1"/>
  <c r="Z53" i="1"/>
  <c r="Q53" i="1"/>
  <c r="H53" i="1"/>
  <c r="Z52" i="1"/>
  <c r="Q52" i="1"/>
  <c r="H52" i="1"/>
  <c r="AI51" i="1"/>
  <c r="Z51" i="1"/>
  <c r="Q51" i="1"/>
  <c r="H51" i="1"/>
  <c r="AI50" i="1"/>
  <c r="Z50" i="1"/>
  <c r="Q50" i="1"/>
  <c r="H50" i="1"/>
  <c r="AI49" i="1"/>
  <c r="Z49" i="1"/>
  <c r="Q49" i="1"/>
  <c r="H49" i="1"/>
  <c r="AI48" i="1"/>
  <c r="Z48" i="1"/>
  <c r="Q48" i="1"/>
  <c r="H48" i="1"/>
  <c r="AI47" i="1"/>
  <c r="Z47" i="1"/>
  <c r="Q47" i="1"/>
  <c r="H47" i="1"/>
  <c r="AI46" i="1"/>
  <c r="Z46" i="1"/>
  <c r="Q46" i="1"/>
  <c r="H46" i="1"/>
  <c r="AI45" i="1"/>
  <c r="Z45" i="1"/>
  <c r="Q45" i="1"/>
  <c r="H45" i="1"/>
  <c r="AI44" i="1"/>
  <c r="Z44" i="1"/>
  <c r="Q44" i="1"/>
  <c r="H44" i="1"/>
  <c r="AI43" i="1"/>
  <c r="Z43" i="1"/>
  <c r="Q43" i="1"/>
  <c r="H43" i="1"/>
  <c r="AI42" i="1"/>
  <c r="Z42" i="1"/>
  <c r="Q42" i="1"/>
  <c r="H42" i="1"/>
  <c r="AI41" i="1"/>
  <c r="Z41" i="1"/>
  <c r="Q41" i="1"/>
  <c r="H41" i="1"/>
  <c r="AI40" i="1"/>
  <c r="Z40" i="1"/>
  <c r="Q40" i="1"/>
  <c r="H40" i="1"/>
  <c r="AI39" i="1"/>
  <c r="Z39" i="1"/>
  <c r="Q39" i="1"/>
  <c r="H39" i="1"/>
  <c r="Z38" i="1"/>
  <c r="Q38" i="1"/>
  <c r="H38" i="1"/>
  <c r="AI37" i="1"/>
  <c r="Z37" i="1"/>
  <c r="Q37" i="1"/>
  <c r="H37" i="1"/>
  <c r="AI36" i="1"/>
  <c r="Z36" i="1"/>
  <c r="Q36" i="1"/>
  <c r="H36" i="1"/>
  <c r="AI35" i="1"/>
  <c r="Z35" i="1"/>
  <c r="Q35" i="1"/>
  <c r="H35" i="1"/>
  <c r="AI34" i="1"/>
  <c r="Z34" i="1"/>
  <c r="Q34" i="1"/>
  <c r="H34" i="1"/>
  <c r="AJ87" i="1"/>
  <c r="R87" i="1"/>
  <c r="I87" i="1"/>
  <c r="AA87" i="1"/>
  <c r="I94" i="1"/>
  <c r="I95" i="1"/>
  <c r="I96" i="1"/>
  <c r="H97" i="1"/>
  <c r="I97" i="1"/>
  <c r="AA95" i="1"/>
</calcChain>
</file>

<file path=xl/sharedStrings.xml><?xml version="1.0" encoding="utf-8"?>
<sst xmlns="http://schemas.openxmlformats.org/spreadsheetml/2006/main" count="294" uniqueCount="224">
  <si>
    <t>IF PAID BY COMPANY - NAME</t>
  </si>
  <si>
    <t>TEL</t>
  </si>
  <si>
    <t>FULL LOADING ADDRESS</t>
  </si>
  <si>
    <t>FULL DELIVERY ADDRESS :</t>
  </si>
  <si>
    <t>CONTACT NUMBERS  (Home)</t>
  </si>
  <si>
    <t>YES</t>
  </si>
  <si>
    <t xml:space="preserve">NO </t>
  </si>
  <si>
    <t>(Work)</t>
  </si>
  <si>
    <t>(Cell)</t>
  </si>
  <si>
    <t>E-MAIL ADDRESS / FAX</t>
  </si>
  <si>
    <t>STUDY</t>
  </si>
  <si>
    <t>EXTRA ITEMS</t>
  </si>
  <si>
    <t>3 SIT/SETTEE</t>
  </si>
  <si>
    <t>DESK</t>
  </si>
  <si>
    <t xml:space="preserve"> SMALL</t>
  </si>
  <si>
    <t>BANDSAW</t>
  </si>
  <si>
    <t>2 SIT/SETTEE</t>
  </si>
  <si>
    <t>MEDIUM</t>
  </si>
  <si>
    <t>CIRCULAR SAW</t>
  </si>
  <si>
    <t>LARGE</t>
  </si>
  <si>
    <t>RADIAL ARM SAW</t>
  </si>
  <si>
    <t>ROCKER CHAIR</t>
  </si>
  <si>
    <t>DRILL PRESS</t>
  </si>
  <si>
    <t>LAZY BOY</t>
  </si>
  <si>
    <t xml:space="preserve">BOOKCASE </t>
  </si>
  <si>
    <t>DRUMS</t>
  </si>
  <si>
    <t>SMALL SIDE TABLE</t>
  </si>
  <si>
    <t>LATHE</t>
  </si>
  <si>
    <t>ROUND TABLE</t>
  </si>
  <si>
    <t>STATIONERY CABINET</t>
  </si>
  <si>
    <t>WELDER</t>
  </si>
  <si>
    <t>CORNER TABLE</t>
  </si>
  <si>
    <t>FILING CABINET</t>
  </si>
  <si>
    <t>WORKBENCH - WOOD</t>
  </si>
  <si>
    <t>HI-FI / MUSIC CENTRE</t>
  </si>
  <si>
    <t>2 DRAWER CABINET</t>
  </si>
  <si>
    <t>WORKBENCH - STEEL</t>
  </si>
  <si>
    <t>RADIO GRAM</t>
  </si>
  <si>
    <t>4 DRAW CABINET</t>
  </si>
  <si>
    <t>MEAT SAW</t>
  </si>
  <si>
    <t>SPEAKERS</t>
  </si>
  <si>
    <t xml:space="preserve">SAFE   </t>
  </si>
  <si>
    <t>S</t>
  </si>
  <si>
    <t>M</t>
  </si>
  <si>
    <t>L</t>
  </si>
  <si>
    <t>WOOD - CBMETER</t>
  </si>
  <si>
    <t>TV SET</t>
  </si>
  <si>
    <t>IRON-KG</t>
  </si>
  <si>
    <t>FRIDGE</t>
  </si>
  <si>
    <t>TOOLBOX</t>
  </si>
  <si>
    <t>TV CABINET / TROLLEY</t>
  </si>
  <si>
    <t>TOOL CUPBOARD</t>
  </si>
  <si>
    <t>BAR FRIDGE</t>
  </si>
  <si>
    <t>MOTORCYCLE</t>
  </si>
  <si>
    <t xml:space="preserve">DEEPFREEZE     </t>
  </si>
  <si>
    <t>DISPLAY CABINET</t>
  </si>
  <si>
    <t xml:space="preserve">PIANO  </t>
  </si>
  <si>
    <t>UPRIGHT</t>
  </si>
  <si>
    <t>STOVE</t>
  </si>
  <si>
    <t>GARDEN TABLE - PLASTIC/STEEL</t>
  </si>
  <si>
    <t>MICROWAVE</t>
  </si>
  <si>
    <t>GARDEN CHAIR - PLASTIC/STEEL</t>
  </si>
  <si>
    <t>BAR COUNTER</t>
  </si>
  <si>
    <t>DISHWASHER</t>
  </si>
  <si>
    <t>GARDEN BENCH</t>
  </si>
  <si>
    <t>TABLE</t>
  </si>
  <si>
    <t>FOLDING TABLE</t>
  </si>
  <si>
    <t>LIQUOR CABINET</t>
  </si>
  <si>
    <t>FOLDING CHAIRS</t>
  </si>
  <si>
    <t>MIRROR / PAINTINGS</t>
  </si>
  <si>
    <t>BENCHES</t>
  </si>
  <si>
    <t>UMBRELLA</t>
  </si>
  <si>
    <t>GRANDFATHER CLOCK</t>
  </si>
  <si>
    <t>SMALL</t>
  </si>
  <si>
    <t>HOSEPIPE</t>
  </si>
  <si>
    <t>STANDING LAMPS</t>
  </si>
  <si>
    <t>DINING ROOM</t>
  </si>
  <si>
    <t>WHEELBARROW</t>
  </si>
  <si>
    <t>VEGETABLE RACK</t>
  </si>
  <si>
    <t>LAWNMOWER</t>
  </si>
  <si>
    <t>LAUNDRY</t>
  </si>
  <si>
    <t>EDGE CUTTER</t>
  </si>
  <si>
    <t>BUFFET</t>
  </si>
  <si>
    <t>WASHING MACHINE</t>
  </si>
  <si>
    <t>DOG KENNEL</t>
  </si>
  <si>
    <t>WELSH DRESSER</t>
  </si>
  <si>
    <t>TUMBLE DRYER</t>
  </si>
  <si>
    <t>BIRD BATH</t>
  </si>
  <si>
    <t>IRONING BOARD</t>
  </si>
  <si>
    <t>HOT TRAY</t>
  </si>
  <si>
    <t>WASHING BASKET</t>
  </si>
  <si>
    <t>SWING</t>
  </si>
  <si>
    <t>TEA TROLLEY</t>
  </si>
  <si>
    <t>CLOTHES AIRER</t>
  </si>
  <si>
    <t>JUNGLE GYM (DIMENSIONS)</t>
  </si>
  <si>
    <t>BEDROOMS</t>
  </si>
  <si>
    <t>POLISHER /VAC. CLEANER</t>
  </si>
  <si>
    <t>SAND PIT</t>
  </si>
  <si>
    <t>IRONING MACHINE</t>
  </si>
  <si>
    <t>EXERCISE BIKE</t>
  </si>
  <si>
    <t>MISCELLANEOUS</t>
  </si>
  <si>
    <t>EXERCISE EQUIPMENT</t>
  </si>
  <si>
    <t>PEDESTALS / CABINETS</t>
  </si>
  <si>
    <t>CAMPING EQUIPMENT</t>
  </si>
  <si>
    <t>COOLER BOX</t>
  </si>
  <si>
    <t>GAS BOTTLES (EMPTY) - med/small</t>
  </si>
  <si>
    <t>WALL CLOCKS</t>
  </si>
  <si>
    <t>WASH STAND</t>
  </si>
  <si>
    <t>POT PLANTS</t>
  </si>
  <si>
    <t xml:space="preserve">DRESSING TABLE </t>
  </si>
  <si>
    <t>HAT STAND</t>
  </si>
  <si>
    <t>SEWING MACH/PORT</t>
  </si>
  <si>
    <t>CHEST OF DRAWERS</t>
  </si>
  <si>
    <t>TROUSSEAU KIST</t>
  </si>
  <si>
    <t>WORK TABLE</t>
  </si>
  <si>
    <t>BABY COT</t>
  </si>
  <si>
    <t>TRUNKS</t>
  </si>
  <si>
    <t>SUITCASES</t>
  </si>
  <si>
    <t>PRAM / CRADLE</t>
  </si>
  <si>
    <t>CANOE</t>
  </si>
  <si>
    <t>GENTS WARDROBE</t>
  </si>
  <si>
    <t>SURFBOARD</t>
  </si>
  <si>
    <t>LADIES WARDROBE</t>
  </si>
  <si>
    <t>WINDSURFER</t>
  </si>
  <si>
    <t>PADDLESKI</t>
  </si>
  <si>
    <t>TOTAL UNITS</t>
  </si>
  <si>
    <t>FURNITURE VOLUME</t>
  </si>
  <si>
    <t>CARTON VOLUME</t>
  </si>
  <si>
    <t>TOTAL VOLUME</t>
  </si>
  <si>
    <t>NAME AND SURNAME</t>
  </si>
  <si>
    <t>TODAYS DATE</t>
  </si>
  <si>
    <t>DESCRIPTION OF LOAD ADDRESS: (PLEASE MARK WITH "X")</t>
  </si>
  <si>
    <t>DESCRIPTION OF OFFLOAD ADDRESS: (PLEASE MARK WITH "X")</t>
  </si>
  <si>
    <t>House</t>
  </si>
  <si>
    <t>Townhouse</t>
  </si>
  <si>
    <t>Flats</t>
  </si>
  <si>
    <t>Access (distance to front entrance)</t>
  </si>
  <si>
    <t>Security Control Requirements (e.g ID Books)</t>
  </si>
  <si>
    <t>Stairs</t>
  </si>
  <si>
    <t>Shuttle Vehicle Required</t>
  </si>
  <si>
    <t>NO</t>
  </si>
  <si>
    <t>meters</t>
  </si>
  <si>
    <t>Stairs / Lifts</t>
  </si>
  <si>
    <t>(Please specify)</t>
  </si>
  <si>
    <t>LOUNGE / LIVING ROOM</t>
  </si>
  <si>
    <t>VIDEO / M-NET / DSTV</t>
  </si>
  <si>
    <t>CARPET / RUG</t>
  </si>
  <si>
    <t>GRAND / BABY GRAND</t>
  </si>
  <si>
    <t>KIST</t>
  </si>
  <si>
    <t>PIANO STOOL</t>
  </si>
  <si>
    <t>1 SIT/SETTEE</t>
  </si>
  <si>
    <t>COFFEE TABLE (SMALL)</t>
  </si>
  <si>
    <t>COFFEE TABLE (LARGE)</t>
  </si>
  <si>
    <t>WALL UNIT - NO. OF PIECES</t>
  </si>
  <si>
    <t>ROOM DIVIDER - NO.OF PIECES</t>
  </si>
  <si>
    <t>WRITING BUREAU</t>
  </si>
  <si>
    <t>OTTOMAN</t>
  </si>
  <si>
    <t>CHAIR(S)</t>
  </si>
  <si>
    <t>DINING ROOM TABLE</t>
  </si>
  <si>
    <t>SIDEBOARD</t>
  </si>
  <si>
    <t>BED - KING</t>
  </si>
  <si>
    <t>BED - QUEEN</t>
  </si>
  <si>
    <t xml:space="preserve">BED - DOUBLE </t>
  </si>
  <si>
    <t>BED - SINGLE</t>
  </si>
  <si>
    <t>BED - 3/4</t>
  </si>
  <si>
    <t>HEADBOARD - KING</t>
  </si>
  <si>
    <t>HEADBOARD - QUEEN</t>
  </si>
  <si>
    <t>HEADBOARD - DOUBLE</t>
  </si>
  <si>
    <t>HEADBOARD - SINGLE</t>
  </si>
  <si>
    <t>HEADBOARD - 3/4</t>
  </si>
  <si>
    <t>COMPACTUM / CREDENZA</t>
  </si>
  <si>
    <t>LAMP(S)</t>
  </si>
  <si>
    <t>SAFE (NO CONTENTS)</t>
  </si>
  <si>
    <t>COMPUTER</t>
  </si>
  <si>
    <t>CABINET(S)</t>
  </si>
  <si>
    <t xml:space="preserve">KITCHEN / PANTRY </t>
  </si>
  <si>
    <t>COOLER BOX(ES)</t>
  </si>
  <si>
    <t>DUSTBIN(S)</t>
  </si>
  <si>
    <t>VACUUM CLEANER</t>
  </si>
  <si>
    <t>SPEED QUEEN</t>
  </si>
  <si>
    <t>PATIO / GARDEN</t>
  </si>
  <si>
    <t>GAS BRAAI</t>
  </si>
  <si>
    <t>WEBER BRAAI</t>
  </si>
  <si>
    <t>LOUNGER</t>
  </si>
  <si>
    <t>TROLLEY</t>
  </si>
  <si>
    <t>UMBRELLA STAND</t>
  </si>
  <si>
    <t>GARAGE / STOREROOM</t>
  </si>
  <si>
    <t>BOXES</t>
  </si>
  <si>
    <t>GARAGE BOXES</t>
  </si>
  <si>
    <t>CRATES</t>
  </si>
  <si>
    <t>BICYCLE(S)</t>
  </si>
  <si>
    <t>CABINET - METAL</t>
  </si>
  <si>
    <t>LADDER(S)</t>
  </si>
  <si>
    <t>GOLF CLUBS</t>
  </si>
  <si>
    <t>SPORTS EQUIPMENT</t>
  </si>
  <si>
    <t>SPADE / FORK / RAKE / HOE</t>
  </si>
  <si>
    <t>TRAMPOLINE</t>
  </si>
  <si>
    <t>BACKPACKS / TOGBAGS</t>
  </si>
  <si>
    <t xml:space="preserve">Please Complete as comprehensively as possible and fax / email back to </t>
  </si>
  <si>
    <t>QTY</t>
  </si>
  <si>
    <t>(Please Specify)</t>
  </si>
  <si>
    <t>L-SHAPED COUCH</t>
  </si>
  <si>
    <t>SMALL STEP LADDER</t>
  </si>
  <si>
    <t>BIN(S) - MUNICIPAL</t>
  </si>
  <si>
    <t>SMALL (1 PERSON TO CARRY)</t>
  </si>
  <si>
    <t>MEDIUM (2 PEOPLE TO CARRY)</t>
  </si>
  <si>
    <t>LARGE (3 PEOPLE TO CARRY)</t>
  </si>
  <si>
    <t>EXTRA LARGE (4 PEOPLE TO CARRY)</t>
  </si>
  <si>
    <t>POOL TABLE</t>
  </si>
  <si>
    <t>TABLE TENNIS TABLE</t>
  </si>
  <si>
    <t>Please fill in your details as</t>
  </si>
  <si>
    <t>comprehensively as possible</t>
  </si>
  <si>
    <t>Thank you.</t>
  </si>
  <si>
    <t>NOTES</t>
  </si>
  <si>
    <t>YES</t>
  </si>
  <si>
    <t>ESTIMATED MOVING DATE</t>
  </si>
  <si>
    <t xml:space="preserve">              REMOVALS INVENTORY LIST                                </t>
  </si>
  <si>
    <t>aahamond@mweb.co.za</t>
  </si>
  <si>
    <t>DO YOU REQUIRE STORAGE?</t>
  </si>
  <si>
    <t>TRUCK RESTRICTIONS DELIVERY ADDRESS ?</t>
  </si>
  <si>
    <t>DO YOU REQUIRE HOME INSTALATION TV'S DSTV'S?</t>
  </si>
  <si>
    <t>SEND TO: aahamond@mweb.co.za</t>
  </si>
  <si>
    <t>TRUCK RESTRICTIONS  LOADING ADDRESS ?</t>
  </si>
  <si>
    <t>Kindly specify heavy / Concrete / Sleeper / Marble and Glass Items = Spesifiseer asb. Swaar / Beton / Sleeper / Marmer en Glas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</si>
</sst>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0"/>
      <name val="Arial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color indexed="4"/>
      <name val="Arial"/>
      <family val="2"/>
    </font>
    <font>
      <u/>
      <sz val="10"/>
      <color rgb="FF0000FF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FFFF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u/>
      <sz val="10"/>
      <color indexed="2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6"/>
      <color rgb="FFFF0000"/>
      <name val="Arial"/>
      <family val="2"/>
    </font>
    <font>
      <sz val="10"/>
      <color theme="0"/>
      <name val="Arial"/>
      <family val="2"/>
    </font>
    <font>
      <u/>
      <sz val="10"/>
      <color theme="0"/>
      <name val="Arial"/>
      <family val="2"/>
    </font>
    <font>
      <b/>
      <sz val="8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u/>
      <sz val="8"/>
      <color rgb="FFC00000"/>
      <name val="Arial"/>
      <family val="2"/>
    </font>
    <font>
      <b/>
      <u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C00000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thin">
        <color auto="1"/>
      </bottom>
      <diagonal/>
    </border>
    <border>
      <left/>
      <right/>
      <top style="double">
        <color theme="1"/>
      </top>
      <bottom style="thin">
        <color auto="1"/>
      </bottom>
      <diagonal/>
    </border>
    <border>
      <left/>
      <right style="thin">
        <color auto="1"/>
      </right>
      <top style="double">
        <color theme="1"/>
      </top>
      <bottom style="thin">
        <color auto="1"/>
      </bottom>
      <diagonal/>
    </border>
    <border>
      <left style="thin">
        <color auto="1"/>
      </left>
      <right/>
      <top style="double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theme="1"/>
      </top>
      <bottom style="thin">
        <color auto="1"/>
      </bottom>
      <diagonal/>
    </border>
    <border>
      <left/>
      <right style="double">
        <color theme="1"/>
      </right>
      <top style="double">
        <color theme="1"/>
      </top>
      <bottom style="thin">
        <color auto="1"/>
      </bottom>
      <diagonal/>
    </border>
    <border>
      <left style="double">
        <color theme="1"/>
      </left>
      <right/>
      <top style="thin">
        <color auto="1"/>
      </top>
      <bottom style="thin">
        <color auto="1"/>
      </bottom>
      <diagonal/>
    </border>
    <border>
      <left/>
      <right style="double">
        <color theme="1"/>
      </right>
      <top style="thin">
        <color auto="1"/>
      </top>
      <bottom style="thin">
        <color auto="1"/>
      </bottom>
      <diagonal/>
    </border>
    <border>
      <left style="double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theme="1"/>
      </right>
      <top style="thin">
        <color auto="1"/>
      </top>
      <bottom/>
      <diagonal/>
    </border>
    <border>
      <left/>
      <right/>
      <top style="double">
        <color theme="1"/>
      </top>
      <bottom/>
      <diagonal/>
    </border>
    <border>
      <left style="double">
        <color theme="1"/>
      </left>
      <right/>
      <top/>
      <bottom style="thin">
        <color auto="1"/>
      </bottom>
      <diagonal/>
    </border>
    <border>
      <left style="thin">
        <color auto="1"/>
      </left>
      <right style="double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1"/>
      </right>
      <top style="thin">
        <color auto="1"/>
      </top>
      <bottom style="double">
        <color auto="1"/>
      </bottom>
      <diagonal/>
    </border>
    <border>
      <left style="double">
        <color theme="1"/>
      </left>
      <right style="thin">
        <color auto="1"/>
      </right>
      <top style="thin">
        <color auto="1"/>
      </top>
      <bottom/>
      <diagonal/>
    </border>
    <border>
      <left style="double">
        <color theme="1"/>
      </left>
      <right style="thin">
        <color auto="1"/>
      </right>
      <top style="thin">
        <color auto="1"/>
      </top>
      <bottom style="double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/>
      </bottom>
      <diagonal/>
    </border>
    <border>
      <left style="thin">
        <color auto="1"/>
      </left>
      <right/>
      <top style="thin">
        <color auto="1"/>
      </top>
      <bottom style="double">
        <color theme="1"/>
      </bottom>
      <diagonal/>
    </border>
    <border>
      <left/>
      <right/>
      <top style="thin">
        <color auto="1"/>
      </top>
      <bottom style="double">
        <color theme="1"/>
      </bottom>
      <diagonal/>
    </border>
    <border>
      <left/>
      <right style="thin">
        <color auto="1"/>
      </right>
      <top style="thin">
        <color auto="1"/>
      </top>
      <bottom style="double">
        <color theme="1"/>
      </bottom>
      <diagonal/>
    </border>
    <border>
      <left/>
      <right style="double">
        <color theme="1"/>
      </right>
      <top style="thin">
        <color auto="1"/>
      </top>
      <bottom style="double">
        <color theme="1"/>
      </bottom>
      <diagonal/>
    </border>
    <border>
      <left style="thin">
        <color auto="1"/>
      </left>
      <right style="double">
        <color theme="1"/>
      </right>
      <top style="double">
        <color theme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 style="double">
        <color auto="1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 style="double">
        <color auto="1"/>
      </top>
      <bottom/>
      <diagonal/>
    </border>
    <border>
      <left style="double">
        <color theme="1"/>
      </left>
      <right style="thin">
        <color rgb="FFC00000"/>
      </right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/>
      <right style="thin">
        <color rgb="FFC00000"/>
      </right>
      <top style="double">
        <color theme="1"/>
      </top>
      <bottom/>
      <diagonal/>
    </border>
    <border>
      <left style="double">
        <color theme="1"/>
      </left>
      <right style="thin">
        <color rgb="FFC00000"/>
      </right>
      <top style="double">
        <color theme="1"/>
      </top>
      <bottom style="double">
        <color theme="1"/>
      </bottom>
      <diagonal/>
    </border>
    <border>
      <left style="thin">
        <color rgb="FFC00000"/>
      </left>
      <right style="thin">
        <color rgb="FFC00000"/>
      </right>
      <top style="double">
        <color theme="1"/>
      </top>
      <bottom style="double">
        <color theme="1"/>
      </bottom>
      <diagonal/>
    </border>
    <border>
      <left style="thin">
        <color rgb="FFC00000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thin">
        <color auto="1"/>
      </right>
      <top style="double">
        <color theme="1"/>
      </top>
      <bottom style="thin">
        <color auto="1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 style="double">
        <color theme="1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medium">
        <color theme="1"/>
      </left>
      <right style="double">
        <color theme="1"/>
      </right>
      <top style="medium">
        <color theme="1"/>
      </top>
      <bottom style="medium">
        <color theme="1"/>
      </bottom>
      <diagonal/>
    </border>
    <border>
      <left style="double">
        <color theme="1"/>
      </left>
      <right style="double">
        <color theme="1"/>
      </right>
      <top style="medium">
        <color theme="1"/>
      </top>
      <bottom style="medium">
        <color theme="1"/>
      </bottom>
      <diagonal/>
    </border>
    <border>
      <left style="double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1" fillId="0" borderId="0">
      <protection locked="0"/>
    </xf>
  </cellStyleXfs>
  <cellXfs count="274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Border="1" applyAlignment="1"/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5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5" fontId="3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left"/>
    </xf>
    <xf numFmtId="0" fontId="13" fillId="4" borderId="7" xfId="0" applyFont="1" applyFill="1" applyBorder="1" applyAlignment="1">
      <alignment horizontal="center" vertical="center"/>
    </xf>
    <xf numFmtId="0" fontId="2" fillId="4" borderId="7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5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3" borderId="21" xfId="0" applyFont="1" applyFill="1" applyBorder="1">
      <alignment vertical="center"/>
    </xf>
    <xf numFmtId="0" fontId="2" fillId="0" borderId="0" xfId="0" applyFont="1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/>
    <xf numFmtId="0" fontId="3" fillId="0" borderId="0" xfId="0" applyFont="1" applyBorder="1" applyAlignment="1"/>
    <xf numFmtId="0" fontId="7" fillId="0" borderId="5" xfId="0" applyFont="1" applyBorder="1" applyAlignment="1"/>
    <xf numFmtId="0" fontId="2" fillId="0" borderId="5" xfId="0" applyFont="1" applyBorder="1" applyAlignment="1"/>
    <xf numFmtId="0" fontId="7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9" fillId="0" borderId="0" xfId="0" applyFont="1" applyAlignment="1"/>
    <xf numFmtId="0" fontId="2" fillId="0" borderId="0" xfId="0" applyFont="1" applyBorder="1" applyAlignment="1"/>
    <xf numFmtId="164" fontId="2" fillId="0" borderId="0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0" fontId="20" fillId="0" borderId="0" xfId="0" applyFont="1" applyAlignment="1"/>
    <xf numFmtId="164" fontId="2" fillId="0" borderId="26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/>
    <xf numFmtId="0" fontId="2" fillId="0" borderId="2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2" fillId="0" borderId="5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21" fillId="0" borderId="0" xfId="1">
      <protection locked="0"/>
    </xf>
    <xf numFmtId="0" fontId="6" fillId="0" borderId="12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1" applyFont="1">
      <protection locked="0"/>
    </xf>
    <xf numFmtId="0" fontId="4" fillId="0" borderId="0" xfId="0" applyFont="1" applyBorder="1" applyAlignment="1">
      <alignment horizontal="center"/>
    </xf>
    <xf numFmtId="0" fontId="2" fillId="2" borderId="7" xfId="0" applyFont="1" applyFill="1" applyBorder="1">
      <alignment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7" xfId="0" applyFont="1" applyFill="1" applyBorder="1">
      <alignment vertical="center"/>
    </xf>
    <xf numFmtId="0" fontId="13" fillId="2" borderId="5" xfId="0" applyFont="1" applyFill="1" applyBorder="1">
      <alignment vertical="center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/>
    </xf>
    <xf numFmtId="0" fontId="27" fillId="0" borderId="0" xfId="0" applyFont="1">
      <alignment vertical="center"/>
    </xf>
    <xf numFmtId="0" fontId="27" fillId="0" borderId="0" xfId="0" applyFont="1" applyBorder="1" applyAlignment="1"/>
    <xf numFmtId="4" fontId="2" fillId="0" borderId="30" xfId="0" applyNumberFormat="1" applyFont="1" applyBorder="1" applyAlignment="1"/>
    <xf numFmtId="0" fontId="2" fillId="0" borderId="22" xfId="0" applyFont="1" applyBorder="1">
      <alignment vertical="center"/>
    </xf>
    <xf numFmtId="0" fontId="2" fillId="0" borderId="36" xfId="0" applyFont="1" applyBorder="1">
      <alignment vertical="center"/>
    </xf>
    <xf numFmtId="0" fontId="7" fillId="2" borderId="34" xfId="0" applyFont="1" applyFill="1" applyBorder="1" applyAlignment="1">
      <alignment horizontal="left" vertical="center"/>
    </xf>
    <xf numFmtId="0" fontId="13" fillId="2" borderId="33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center"/>
    </xf>
    <xf numFmtId="0" fontId="2" fillId="3" borderId="44" xfId="0" applyFont="1" applyFill="1" applyBorder="1">
      <alignment vertical="center"/>
    </xf>
    <xf numFmtId="0" fontId="2" fillId="0" borderId="44" xfId="0" applyFont="1" applyBorder="1">
      <alignment vertical="center"/>
    </xf>
    <xf numFmtId="0" fontId="13" fillId="0" borderId="44" xfId="0" applyFont="1" applyFill="1" applyBorder="1">
      <alignment vertical="center"/>
    </xf>
    <xf numFmtId="0" fontId="2" fillId="0" borderId="45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3" fillId="5" borderId="48" xfId="0" applyFont="1" applyFill="1" applyBorder="1">
      <alignment vertical="center"/>
    </xf>
    <xf numFmtId="0" fontId="7" fillId="0" borderId="48" xfId="0" applyFont="1" applyBorder="1" applyAlignment="1"/>
    <xf numFmtId="0" fontId="2" fillId="0" borderId="48" xfId="0" applyFont="1" applyBorder="1" applyAlignment="1"/>
    <xf numFmtId="0" fontId="2" fillId="3" borderId="6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2" fillId="0" borderId="53" xfId="0" applyFont="1" applyBorder="1">
      <alignment vertical="center"/>
    </xf>
    <xf numFmtId="0" fontId="13" fillId="4" borderId="8" xfId="0" applyFont="1" applyFill="1" applyBorder="1" applyAlignment="1">
      <alignment horizontal="center" vertical="center"/>
    </xf>
    <xf numFmtId="0" fontId="2" fillId="0" borderId="36" xfId="0" applyFont="1" applyFill="1" applyBorder="1">
      <alignment vertical="center"/>
    </xf>
    <xf numFmtId="0" fontId="13" fillId="2" borderId="58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0" fontId="2" fillId="3" borderId="53" xfId="0" applyFont="1" applyFill="1" applyBorder="1">
      <alignment vertical="center"/>
    </xf>
    <xf numFmtId="0" fontId="2" fillId="4" borderId="21" xfId="0" applyFont="1" applyFill="1" applyBorder="1">
      <alignment vertical="center"/>
    </xf>
    <xf numFmtId="4" fontId="2" fillId="0" borderId="4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0" fontId="14" fillId="3" borderId="4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3" fillId="2" borderId="60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7" fillId="0" borderId="4" xfId="0" applyFont="1" applyBorder="1">
      <alignment vertical="center"/>
    </xf>
    <xf numFmtId="0" fontId="7" fillId="0" borderId="7" xfId="0" applyFont="1" applyBorder="1">
      <alignment vertical="center"/>
    </xf>
    <xf numFmtId="0" fontId="6" fillId="0" borderId="0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6" xfId="0" applyFont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2" fillId="0" borderId="32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7" fillId="0" borderId="39" xfId="0" applyFont="1" applyBorder="1">
      <alignment vertical="center"/>
    </xf>
    <xf numFmtId="0" fontId="2" fillId="3" borderId="2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29" xfId="0" applyFont="1" applyBorder="1">
      <alignment vertical="center"/>
    </xf>
    <xf numFmtId="0" fontId="7" fillId="0" borderId="41" xfId="0" applyFont="1" applyBorder="1">
      <alignment vertical="center"/>
    </xf>
    <xf numFmtId="0" fontId="13" fillId="2" borderId="61" xfId="0" applyFont="1" applyFill="1" applyBorder="1" applyAlignment="1">
      <alignment horizontal="left" vertical="center"/>
    </xf>
    <xf numFmtId="0" fontId="13" fillId="2" borderId="6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1" fillId="0" borderId="28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7" fillId="0" borderId="33" xfId="0" applyFont="1" applyBorder="1">
      <alignment vertical="center"/>
    </xf>
    <xf numFmtId="0" fontId="7" fillId="0" borderId="37" xfId="0" applyFont="1" applyBorder="1">
      <alignment vertical="center"/>
    </xf>
    <xf numFmtId="0" fontId="4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4" fillId="0" borderId="21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49" xfId="0" applyFont="1" applyBorder="1" applyAlignment="1"/>
    <xf numFmtId="0" fontId="7" fillId="0" borderId="50" xfId="0" applyFont="1" applyBorder="1" applyAlignment="1"/>
    <xf numFmtId="0" fontId="7" fillId="0" borderId="51" xfId="0" applyFont="1" applyBorder="1" applyAlignment="1"/>
    <xf numFmtId="0" fontId="14" fillId="3" borderId="21" xfId="0" applyFont="1" applyFill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5" fillId="0" borderId="2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4" fillId="0" borderId="3" xfId="0" applyFont="1" applyBorder="1" applyAlignment="1">
      <alignment horizontal="center"/>
    </xf>
    <xf numFmtId="0" fontId="2" fillId="0" borderId="21" xfId="0" applyFont="1" applyFill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Border="1" applyAlignment="1"/>
    <xf numFmtId="0" fontId="2" fillId="0" borderId="4" xfId="0" applyFont="1" applyBorder="1" applyAlignment="1"/>
    <xf numFmtId="0" fontId="2" fillId="0" borderId="7" xfId="0" applyFont="1" applyBorder="1" applyAlignment="1"/>
    <xf numFmtId="0" fontId="14" fillId="0" borderId="4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15" fontId="6" fillId="0" borderId="10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7" fillId="2" borderId="54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5" fontId="4" fillId="0" borderId="4" xfId="0" applyNumberFormat="1" applyFont="1" applyBorder="1" applyAlignment="1">
      <alignment horizontal="left"/>
    </xf>
    <xf numFmtId="0" fontId="4" fillId="0" borderId="10" xfId="0" applyFont="1" applyFill="1" applyBorder="1" applyAlignment="1">
      <alignment horizontal="center" vertical="center"/>
    </xf>
    <xf numFmtId="0" fontId="8" fillId="0" borderId="4" xfId="1" applyFont="1" applyBorder="1" applyAlignment="1" applyProtection="1">
      <alignment horizontal="left"/>
    </xf>
    <xf numFmtId="0" fontId="7" fillId="0" borderId="4" xfId="0" applyFont="1" applyBorder="1" applyAlignment="1">
      <alignment horizontal="left"/>
    </xf>
    <xf numFmtId="15" fontId="9" fillId="0" borderId="4" xfId="1" applyNumberFormat="1" applyFont="1" applyBorder="1" applyAlignment="1" applyProtection="1">
      <alignment horizontal="left"/>
    </xf>
    <xf numFmtId="0" fontId="6" fillId="0" borderId="18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3" fillId="2" borderId="57" xfId="0" applyFont="1" applyFill="1" applyBorder="1" applyAlignment="1">
      <alignment horizontal="left" vertical="center"/>
    </xf>
    <xf numFmtId="0" fontId="28" fillId="0" borderId="2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16" fillId="2" borderId="61" xfId="0" applyFont="1" applyFill="1" applyBorder="1" applyAlignment="1">
      <alignment horizontal="left" vertical="center"/>
    </xf>
    <xf numFmtId="0" fontId="16" fillId="2" borderId="62" xfId="0" applyFont="1" applyFill="1" applyBorder="1" applyAlignment="1">
      <alignment horizontal="left" vertical="center"/>
    </xf>
    <xf numFmtId="0" fontId="7" fillId="2" borderId="62" xfId="0" applyFont="1" applyFill="1" applyBorder="1">
      <alignment vertical="center"/>
    </xf>
    <xf numFmtId="0" fontId="7" fillId="2" borderId="63" xfId="0" applyFont="1" applyFill="1" applyBorder="1">
      <alignment vertical="center"/>
    </xf>
    <xf numFmtId="0" fontId="4" fillId="0" borderId="0" xfId="0" applyFont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36" xfId="0" applyFont="1" applyFill="1" applyBorder="1" applyAlignment="1">
      <alignment horizontal="left" vertical="center"/>
    </xf>
    <xf numFmtId="0" fontId="22" fillId="0" borderId="28" xfId="0" applyFont="1" applyFill="1" applyBorder="1" applyAlignment="1">
      <alignment horizontal="center"/>
    </xf>
    <xf numFmtId="4" fontId="12" fillId="0" borderId="71" xfId="0" applyNumberFormat="1" applyFont="1" applyBorder="1" applyAlignment="1">
      <alignment horizontal="center"/>
    </xf>
    <xf numFmtId="4" fontId="12" fillId="0" borderId="72" xfId="0" applyNumberFormat="1" applyFont="1" applyBorder="1" applyAlignment="1">
      <alignment horizontal="center"/>
    </xf>
    <xf numFmtId="4" fontId="12" fillId="0" borderId="73" xfId="0" applyNumberFormat="1" applyFont="1" applyBorder="1" applyAlignment="1">
      <alignment horizontal="center"/>
    </xf>
    <xf numFmtId="0" fontId="2" fillId="0" borderId="35" xfId="0" applyFont="1" applyFill="1" applyBorder="1" applyAlignment="1">
      <alignment horizontal="left" vertical="center"/>
    </xf>
    <xf numFmtId="4" fontId="2" fillId="0" borderId="3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15" fontId="3" fillId="0" borderId="4" xfId="0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3" fillId="2" borderId="63" xfId="0" applyFont="1" applyFill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7" fillId="0" borderId="50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21" xfId="0" applyFont="1" applyBorder="1" applyAlignment="1"/>
    <xf numFmtId="0" fontId="7" fillId="0" borderId="4" xfId="0" applyFont="1" applyBorder="1" applyAlignment="1"/>
    <xf numFmtId="0" fontId="7" fillId="0" borderId="7" xfId="0" applyFont="1" applyBorder="1" applyAlignment="1"/>
    <xf numFmtId="4" fontId="2" fillId="0" borderId="26" xfId="0" applyNumberFormat="1" applyFont="1" applyBorder="1" applyAlignment="1"/>
    <xf numFmtId="4" fontId="7" fillId="0" borderId="26" xfId="0" applyNumberFormat="1" applyFont="1" applyBorder="1" applyAlignment="1"/>
    <xf numFmtId="0" fontId="3" fillId="5" borderId="48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3" fillId="2" borderId="65" xfId="0" applyFont="1" applyFill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13" fillId="2" borderId="66" xfId="0" applyFont="1" applyFill="1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13" fillId="2" borderId="68" xfId="0" applyFont="1" applyFill="1" applyBorder="1" applyAlignment="1">
      <alignment horizontal="left" vertical="center"/>
    </xf>
    <xf numFmtId="0" fontId="13" fillId="2" borderId="69" xfId="0" applyFont="1" applyFill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0" fillId="0" borderId="0" xfId="0" applyFill="1">
      <alignment vertical="center"/>
    </xf>
  </cellXfs>
  <cellStyles count="2">
    <cellStyle name="Hyperlink" xfId="1"/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31963</xdr:colOff>
      <xdr:row>0</xdr:row>
      <xdr:rowOff>0</xdr:rowOff>
    </xdr:from>
    <xdr:to>
      <xdr:col>9</xdr:col>
      <xdr:colOff>671286</xdr:colOff>
      <xdr:row>8</xdr:row>
      <xdr:rowOff>125532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xmlns="" id="{3DE32F73-2ED6-4A7F-8FA1-F0E1587A7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63" y="0"/>
          <a:ext cx="2244966" cy="1803746"/>
        </a:xfrm>
        <a:prstGeom prst="rect">
          <a:avLst/>
        </a:prstGeom>
      </xdr:spPr>
    </xdr:pic>
    <xdr:clientData/>
  </xdr:twoCellAnchor>
  <xdr:twoCellAnchor>
    <xdr:from>
      <xdr:col>13</xdr:col>
      <xdr:colOff>52294</xdr:colOff>
      <xdr:row>0</xdr:row>
      <xdr:rowOff>92262</xdr:rowOff>
    </xdr:from>
    <xdr:to>
      <xdr:col>35</xdr:col>
      <xdr:colOff>504912</xdr:colOff>
      <xdr:row>9</xdr:row>
      <xdr:rowOff>22411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92454C8-3C14-4EAE-8DE9-456E62D3EBEC}"/>
            </a:ext>
          </a:extLst>
        </xdr:cNvPr>
        <xdr:cNvSpPr txBox="1">
          <a:spLocks noChangeArrowheads="1"/>
        </xdr:cNvSpPr>
      </xdr:nvSpPr>
      <xdr:spPr bwMode="auto">
        <a:xfrm>
          <a:off x="3877235" y="92262"/>
          <a:ext cx="6234853" cy="17156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00">
              <a:solidFill>
                <a:srgbClr val="000000"/>
              </a:solidFill>
              <a:effectLst/>
              <a:latin typeface="Amasis MT Pro Medium" panose="020406040500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Homeowners and businesses citywide trust AA Hamond Movers to show up, pick up, deliver, and provide storage when needed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r">
            <a:lnSpc>
              <a:spcPct val="107000"/>
            </a:lnSpc>
            <a:spcBef>
              <a:spcPts val="0"/>
            </a:spcBef>
            <a:spcAft>
              <a:spcPts val="600"/>
            </a:spcAft>
          </a:pPr>
          <a:r>
            <a:rPr lang="en-US" sz="1000">
              <a:solidFill>
                <a:srgbClr val="000000"/>
              </a:solidFill>
              <a:effectLst/>
              <a:latin typeface="Amasis MT Pro Medium" panose="020406040500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Tel: 011 768 1687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r">
            <a:lnSpc>
              <a:spcPct val="107000"/>
            </a:lnSpc>
            <a:spcBef>
              <a:spcPts val="0"/>
            </a:spcBef>
            <a:spcAft>
              <a:spcPts val="600"/>
            </a:spcAft>
          </a:pPr>
          <a:r>
            <a:rPr lang="en-US" sz="1000">
              <a:solidFill>
                <a:srgbClr val="000000"/>
              </a:solidFill>
              <a:effectLst/>
              <a:latin typeface="Amasis MT Pro Medium" panose="020406040500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Cell: 083 296 1734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r">
            <a:lnSpc>
              <a:spcPct val="107000"/>
            </a:lnSpc>
            <a:spcBef>
              <a:spcPts val="0"/>
            </a:spcBef>
            <a:spcAft>
              <a:spcPts val="600"/>
            </a:spcAft>
          </a:pPr>
          <a:r>
            <a:rPr lang="en-US" sz="1000">
              <a:solidFill>
                <a:srgbClr val="000000"/>
              </a:solidFill>
              <a:effectLst/>
              <a:latin typeface="Amasis MT Pro Medium" panose="020406040500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Email: </a:t>
          </a:r>
          <a:r>
            <a:rPr lang="en-US" sz="1000" u="sng">
              <a:solidFill>
                <a:srgbClr val="7F7F7F"/>
              </a:solidFill>
              <a:effectLst/>
              <a:latin typeface="Amasis MT Pro Medium" panose="020406040500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mailto:aahamond@mweb.co.za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r">
            <a:lnSpc>
              <a:spcPct val="107000"/>
            </a:lnSpc>
            <a:spcBef>
              <a:spcPts val="0"/>
            </a:spcBef>
            <a:spcAft>
              <a:spcPts val="600"/>
            </a:spcAft>
          </a:pPr>
          <a:r>
            <a:rPr lang="en-US" sz="1000">
              <a:solidFill>
                <a:srgbClr val="000000"/>
              </a:solidFill>
              <a:effectLst/>
              <a:latin typeface="Amasis MT Pro Medium" panose="020406040500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Web: </a:t>
          </a:r>
          <a:r>
            <a:rPr lang="en-US" sz="1000" u="sng">
              <a:solidFill>
                <a:srgbClr val="7F7F7F"/>
              </a:solidFill>
              <a:effectLst/>
              <a:latin typeface="Amasis MT Pro Medium" panose="020406040500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http://aahamndmovers.co.za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600"/>
            </a:spcAft>
          </a:pPr>
          <a:r>
            <a:rPr lang="en-US" sz="1600">
              <a:solidFill>
                <a:srgbClr val="FF0000"/>
              </a:solidFill>
              <a:effectLst/>
              <a:latin typeface="Amasis MT Pro Medium" panose="020406040500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Sit Back And Relax While We MOVE YOU!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00">
              <a:solidFill>
                <a:srgbClr val="808080"/>
              </a:solidFill>
              <a:effectLst/>
              <a:latin typeface="Amasis MT Pro Medium" panose="020406040500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aahamond@mweb.co.za" TargetMode="External"/><Relationship Id="rId20" Type="http://schemas.openxmlformats.org/officeDocument/2006/relationships/printerSettings" Target="../printerSettings/printerSettings1.bin"/><Relationship Id="rId21" Type="http://schemas.openxmlformats.org/officeDocument/2006/relationships/drawing" Target="../drawings/drawing1.xml"/><Relationship Id="rId10" Type="http://schemas.openxmlformats.org/officeDocument/2006/relationships/hyperlink" Target="mailto:aahamond@mweb.co.za" TargetMode="External"/><Relationship Id="rId11" Type="http://schemas.openxmlformats.org/officeDocument/2006/relationships/hyperlink" Target="mailto:aahamond@mweb.co.za" TargetMode="External"/><Relationship Id="rId12" Type="http://schemas.openxmlformats.org/officeDocument/2006/relationships/hyperlink" Target="mailto:aahamond@mweb.co.za" TargetMode="External"/><Relationship Id="rId13" Type="http://schemas.openxmlformats.org/officeDocument/2006/relationships/hyperlink" Target="mailto:aahamond@mweb.co.za" TargetMode="External"/><Relationship Id="rId14" Type="http://schemas.openxmlformats.org/officeDocument/2006/relationships/hyperlink" Target="mailto:aahamond@mweb.co.za" TargetMode="External"/><Relationship Id="rId15" Type="http://schemas.openxmlformats.org/officeDocument/2006/relationships/hyperlink" Target="mailto:aahamond@mweb.co.za" TargetMode="External"/><Relationship Id="rId16" Type="http://schemas.openxmlformats.org/officeDocument/2006/relationships/hyperlink" Target="mailto:aahamond@mweb.co.za" TargetMode="External"/><Relationship Id="rId17" Type="http://schemas.openxmlformats.org/officeDocument/2006/relationships/hyperlink" Target="mailto:aahamond@mweb.co.za" TargetMode="External"/><Relationship Id="rId18" Type="http://schemas.openxmlformats.org/officeDocument/2006/relationships/hyperlink" Target="mailto:aahamond@mweb.co.za" TargetMode="External"/><Relationship Id="rId19" Type="http://schemas.openxmlformats.org/officeDocument/2006/relationships/hyperlink" Target="mailto:aahamond@mweb.co.za" TargetMode="External"/><Relationship Id="rId1" Type="http://schemas.openxmlformats.org/officeDocument/2006/relationships/hyperlink" Target="https://meubelvervoersa.wixsite.com/jabezremovals" TargetMode="External"/><Relationship Id="rId2" Type="http://schemas.openxmlformats.org/officeDocument/2006/relationships/hyperlink" Target="mailto:aahamond@mweb.co.za" TargetMode="External"/><Relationship Id="rId3" Type="http://schemas.openxmlformats.org/officeDocument/2006/relationships/hyperlink" Target="mailto:aahamond@mweb.co.za" TargetMode="External"/><Relationship Id="rId4" Type="http://schemas.openxmlformats.org/officeDocument/2006/relationships/hyperlink" Target="mailto:aahamond@mweb.co.za" TargetMode="External"/><Relationship Id="rId5" Type="http://schemas.openxmlformats.org/officeDocument/2006/relationships/hyperlink" Target="mailto:aahamond@mweb.co.za" TargetMode="External"/><Relationship Id="rId6" Type="http://schemas.openxmlformats.org/officeDocument/2006/relationships/hyperlink" Target="mailto:aahamond@mweb.co.za" TargetMode="External"/><Relationship Id="rId7" Type="http://schemas.openxmlformats.org/officeDocument/2006/relationships/hyperlink" Target="mailto:aahamond@mweb.co.za" TargetMode="External"/><Relationship Id="rId8" Type="http://schemas.openxmlformats.org/officeDocument/2006/relationships/hyperlink" Target="mailto:aahamond@mweb.co.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106"/>
  <sheetViews>
    <sheetView tabSelected="1" zoomScale="70" zoomScaleNormal="70" zoomScalePageLayoutView="70" workbookViewId="0">
      <selection activeCell="AN7" sqref="AN7"/>
    </sheetView>
  </sheetViews>
  <sheetFormatPr baseColWidth="10" defaultColWidth="9" defaultRowHeight="13" x14ac:dyDescent="0.15"/>
  <cols>
    <col min="1" max="1" width="4.6640625" customWidth="1"/>
    <col min="2" max="3" width="4.5" customWidth="1"/>
    <col min="4" max="4" width="4.6640625" customWidth="1"/>
    <col min="5" max="5" width="4.33203125" customWidth="1"/>
    <col min="6" max="6" width="4" customWidth="1"/>
    <col min="7" max="8" width="4.6640625" hidden="1" customWidth="1"/>
    <col min="9" max="9" width="5.5" customWidth="1"/>
    <col min="10" max="10" width="10" customWidth="1"/>
    <col min="11" max="11" width="4.5" customWidth="1"/>
    <col min="12" max="12" width="3.83203125" customWidth="1"/>
    <col min="13" max="13" width="4.33203125" customWidth="1"/>
    <col min="14" max="14" width="4.5" customWidth="1"/>
    <col min="15" max="15" width="8.5" customWidth="1"/>
    <col min="16" max="17" width="4.6640625" hidden="1" customWidth="1"/>
    <col min="18" max="18" width="5.5" customWidth="1"/>
    <col min="19" max="19" width="5.33203125" customWidth="1"/>
    <col min="20" max="22" width="4.6640625" customWidth="1"/>
    <col min="23" max="24" width="4.5" customWidth="1"/>
    <col min="25" max="26" width="4.6640625" hidden="1" customWidth="1"/>
    <col min="27" max="27" width="5.5" customWidth="1"/>
    <col min="28" max="28" width="10.33203125" customWidth="1"/>
    <col min="29" max="30" width="4.33203125" customWidth="1"/>
    <col min="31" max="31" width="4.5" customWidth="1"/>
    <col min="32" max="32" width="3.83203125" customWidth="1"/>
    <col min="33" max="33" width="3.33203125" customWidth="1"/>
    <col min="34" max="35" width="4.6640625" hidden="1"/>
    <col min="36" max="36" width="8.1640625" customWidth="1"/>
    <col min="37" max="256" width="9.1640625" customWidth="1"/>
  </cols>
  <sheetData>
    <row r="1" spans="1:256" ht="42" customHeight="1" x14ac:dyDescent="0.15">
      <c r="B1" s="69"/>
      <c r="C1" s="70" t="s">
        <v>217</v>
      </c>
      <c r="D1" s="69"/>
      <c r="E1" s="69"/>
      <c r="F1" s="69"/>
      <c r="G1" s="69"/>
      <c r="H1" s="69"/>
      <c r="I1" s="69"/>
      <c r="J1" s="70" t="s">
        <v>217</v>
      </c>
      <c r="K1" s="69"/>
      <c r="L1" s="69"/>
      <c r="M1" s="69"/>
      <c r="N1" s="69"/>
    </row>
    <row r="2" spans="1:256" x14ac:dyDescent="0.15">
      <c r="B2" s="69"/>
      <c r="C2" s="70" t="s">
        <v>217</v>
      </c>
      <c r="D2" s="69"/>
      <c r="E2" s="69"/>
      <c r="F2" s="69"/>
      <c r="G2" s="69"/>
      <c r="H2" s="69"/>
      <c r="I2" s="69"/>
      <c r="J2" s="70" t="s">
        <v>217</v>
      </c>
      <c r="K2" s="69"/>
      <c r="L2" s="69"/>
      <c r="M2" s="69"/>
      <c r="N2" s="69"/>
    </row>
    <row r="3" spans="1:256" x14ac:dyDescent="0.15">
      <c r="B3" s="69"/>
      <c r="C3" s="70" t="s">
        <v>217</v>
      </c>
      <c r="D3" s="69"/>
      <c r="E3" s="69"/>
      <c r="F3" s="69"/>
      <c r="G3" s="69"/>
      <c r="H3" s="69"/>
      <c r="I3" s="69"/>
      <c r="J3" s="70" t="s">
        <v>217</v>
      </c>
      <c r="K3" s="69"/>
      <c r="L3" s="69"/>
      <c r="M3" s="69"/>
      <c r="N3" s="69"/>
    </row>
    <row r="4" spans="1:256" x14ac:dyDescent="0.15">
      <c r="B4" s="69"/>
      <c r="C4" s="70" t="s">
        <v>217</v>
      </c>
      <c r="D4" s="69"/>
      <c r="E4" s="69"/>
      <c r="F4" s="69"/>
      <c r="G4" s="69"/>
      <c r="H4" s="69"/>
      <c r="I4" s="69"/>
      <c r="J4" s="70" t="s">
        <v>217</v>
      </c>
      <c r="K4" s="69"/>
      <c r="L4" s="69"/>
      <c r="M4" s="69"/>
      <c r="N4" s="69"/>
    </row>
    <row r="5" spans="1:256" x14ac:dyDescent="0.15">
      <c r="B5" s="69"/>
      <c r="C5" s="70" t="s">
        <v>217</v>
      </c>
      <c r="D5" s="69"/>
      <c r="E5" s="69"/>
      <c r="F5" s="69"/>
      <c r="G5" s="69"/>
      <c r="H5" s="69"/>
      <c r="I5" s="69"/>
      <c r="J5" s="70" t="s">
        <v>217</v>
      </c>
      <c r="K5" s="69"/>
      <c r="L5" s="69"/>
      <c r="M5" s="69"/>
      <c r="N5" s="69"/>
    </row>
    <row r="6" spans="1:256" x14ac:dyDescent="0.15">
      <c r="B6" s="69"/>
      <c r="C6" s="70" t="s">
        <v>217</v>
      </c>
      <c r="D6" s="69"/>
      <c r="E6" s="69"/>
      <c r="F6" s="69"/>
      <c r="G6" s="69"/>
      <c r="H6" s="69"/>
      <c r="I6" s="69"/>
      <c r="J6" s="70" t="s">
        <v>217</v>
      </c>
      <c r="K6" s="69"/>
      <c r="L6" s="69"/>
      <c r="M6" s="69"/>
      <c r="N6" s="69"/>
    </row>
    <row r="7" spans="1:256" x14ac:dyDescent="0.15">
      <c r="B7" s="69"/>
      <c r="C7" s="70" t="s">
        <v>217</v>
      </c>
      <c r="D7" s="69"/>
      <c r="E7" s="69"/>
      <c r="F7" s="69"/>
      <c r="G7" s="69"/>
      <c r="H7" s="69"/>
      <c r="I7" s="69"/>
      <c r="J7" s="70" t="s">
        <v>217</v>
      </c>
      <c r="K7" s="69"/>
      <c r="L7" s="69"/>
      <c r="M7" s="69"/>
      <c r="N7" s="69"/>
      <c r="AK7" s="273"/>
      <c r="AL7" s="273"/>
      <c r="AM7" s="273"/>
      <c r="AN7" s="273"/>
    </row>
    <row r="8" spans="1:256" x14ac:dyDescent="0.15">
      <c r="B8" s="69"/>
      <c r="C8" s="70" t="s">
        <v>217</v>
      </c>
      <c r="D8" s="69"/>
      <c r="E8" s="69"/>
      <c r="F8" s="69"/>
      <c r="G8" s="69"/>
      <c r="H8" s="69"/>
      <c r="I8" s="69"/>
      <c r="J8" s="70" t="s">
        <v>217</v>
      </c>
      <c r="K8" s="69"/>
      <c r="L8" s="69"/>
      <c r="M8" s="69"/>
      <c r="N8" s="69"/>
    </row>
    <row r="9" spans="1:256" x14ac:dyDescent="0.15">
      <c r="B9" s="69"/>
      <c r="C9" s="70" t="s">
        <v>217</v>
      </c>
      <c r="D9" s="69"/>
      <c r="E9" s="69"/>
      <c r="F9" s="69"/>
      <c r="G9" s="69"/>
      <c r="H9" s="69"/>
      <c r="I9" s="69"/>
      <c r="J9" s="70" t="s">
        <v>217</v>
      </c>
      <c r="K9" s="69"/>
      <c r="L9" s="69"/>
      <c r="M9" s="69"/>
      <c r="N9" s="69"/>
    </row>
    <row r="10" spans="1:256" x14ac:dyDescent="0.15">
      <c r="C10" s="66" t="s">
        <v>221</v>
      </c>
      <c r="E10" s="67" t="s">
        <v>217</v>
      </c>
      <c r="F10" s="45"/>
      <c r="G10" s="45"/>
      <c r="H10" s="46"/>
      <c r="I10" s="64"/>
    </row>
    <row r="11" spans="1:256" ht="21" thickBot="1" x14ac:dyDescent="0.25">
      <c r="A11" s="160"/>
      <c r="B11" s="160"/>
      <c r="C11" s="160"/>
      <c r="D11" s="160"/>
      <c r="E11" s="240" t="s">
        <v>216</v>
      </c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160"/>
      <c r="AG11" s="160"/>
      <c r="AH11" s="160"/>
      <c r="AI11" s="160"/>
      <c r="AJ11" s="160"/>
      <c r="AK11" s="1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34.5" customHeight="1" thickTop="1" x14ac:dyDescent="0.15">
      <c r="A12" s="119" t="s">
        <v>129</v>
      </c>
      <c r="B12" s="119"/>
      <c r="C12" s="119"/>
      <c r="D12" s="119"/>
      <c r="E12" s="119"/>
      <c r="F12" s="164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3"/>
      <c r="S12" s="119" t="s">
        <v>0</v>
      </c>
      <c r="T12" s="119"/>
      <c r="U12" s="119"/>
      <c r="V12" s="119"/>
      <c r="W12" s="119"/>
      <c r="X12" s="119"/>
      <c r="Y12" s="119"/>
      <c r="Z12" s="176"/>
      <c r="AA12" s="176"/>
      <c r="AB12" s="176"/>
      <c r="AC12" s="176"/>
      <c r="AD12" s="176"/>
      <c r="AE12" s="71" t="s">
        <v>1</v>
      </c>
      <c r="AF12" s="175"/>
      <c r="AG12" s="176"/>
      <c r="AH12" s="176"/>
      <c r="AI12" s="176"/>
      <c r="AJ12" s="176"/>
      <c r="AK12" s="3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18" customHeight="1" x14ac:dyDescent="0.15">
      <c r="A13" s="119" t="s">
        <v>2</v>
      </c>
      <c r="B13" s="119"/>
      <c r="C13" s="119"/>
      <c r="D13" s="119"/>
      <c r="E13" s="119"/>
      <c r="F13" s="164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3"/>
      <c r="S13" s="119" t="s">
        <v>3</v>
      </c>
      <c r="T13" s="119"/>
      <c r="U13" s="119"/>
      <c r="V13" s="119"/>
      <c r="W13" s="119"/>
      <c r="X13" s="119"/>
      <c r="Y13" s="119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3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18" customHeight="1" x14ac:dyDescent="0.15">
      <c r="A14" s="119"/>
      <c r="B14" s="119"/>
      <c r="C14" s="119"/>
      <c r="D14" s="119"/>
      <c r="E14" s="119"/>
      <c r="F14" s="224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3"/>
      <c r="S14" s="119"/>
      <c r="T14" s="119"/>
      <c r="U14" s="119"/>
      <c r="V14" s="119"/>
      <c r="W14" s="119"/>
      <c r="X14" s="119"/>
      <c r="Y14" s="11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3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18" customHeight="1" x14ac:dyDescent="0.15">
      <c r="A15" s="119"/>
      <c r="B15" s="119"/>
      <c r="C15" s="119"/>
      <c r="D15" s="119"/>
      <c r="E15" s="119"/>
      <c r="F15" s="224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3"/>
      <c r="S15" s="119"/>
      <c r="T15" s="119"/>
      <c r="U15" s="119"/>
      <c r="V15" s="119"/>
      <c r="W15" s="119"/>
      <c r="X15" s="119"/>
      <c r="Y15" s="11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3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18" customHeight="1" x14ac:dyDescent="0.15">
      <c r="A16" s="119"/>
      <c r="B16" s="119"/>
      <c r="C16" s="119"/>
      <c r="D16" s="119"/>
      <c r="E16" s="11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3"/>
      <c r="S16" s="119"/>
      <c r="T16" s="119"/>
      <c r="U16" s="119"/>
      <c r="V16" s="119"/>
      <c r="W16" s="119"/>
      <c r="X16" s="119"/>
      <c r="Y16" s="11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3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18" customHeight="1" x14ac:dyDescent="0.15">
      <c r="A17" s="119" t="s">
        <v>4</v>
      </c>
      <c r="B17" s="119"/>
      <c r="C17" s="119"/>
      <c r="D17" s="119"/>
      <c r="E17" s="11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3"/>
      <c r="S17" s="119" t="s">
        <v>218</v>
      </c>
      <c r="T17" s="119"/>
      <c r="U17" s="119"/>
      <c r="V17" s="119"/>
      <c r="W17" s="119"/>
      <c r="X17" s="119"/>
      <c r="Y17" s="119"/>
      <c r="Z17" s="119"/>
      <c r="AA17" s="119"/>
      <c r="AB17" s="119"/>
      <c r="AC17" s="4" t="s">
        <v>214</v>
      </c>
      <c r="AD17" s="5" t="s">
        <v>6</v>
      </c>
      <c r="AE17" s="200"/>
      <c r="AF17" s="176"/>
      <c r="AG17" s="176"/>
      <c r="AH17" s="176"/>
      <c r="AI17" s="176"/>
      <c r="AJ17" s="176"/>
      <c r="AK17" s="6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18" customHeight="1" x14ac:dyDescent="0.15">
      <c r="A18" s="236" t="s">
        <v>7</v>
      </c>
      <c r="B18" s="236"/>
      <c r="C18" s="236"/>
      <c r="D18" s="236"/>
      <c r="E18" s="236"/>
      <c r="F18" s="216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3"/>
      <c r="S18" s="119" t="s">
        <v>220</v>
      </c>
      <c r="T18" s="119"/>
      <c r="U18" s="119"/>
      <c r="V18" s="119"/>
      <c r="W18" s="119"/>
      <c r="X18" s="119"/>
      <c r="Y18" s="119"/>
      <c r="Z18" s="119"/>
      <c r="AA18" s="119"/>
      <c r="AB18" s="119"/>
      <c r="AC18" s="7" t="s">
        <v>5</v>
      </c>
      <c r="AD18" s="8" t="s">
        <v>6</v>
      </c>
      <c r="AE18" s="200"/>
      <c r="AF18" s="176"/>
      <c r="AG18" s="176"/>
      <c r="AH18" s="176"/>
      <c r="AI18" s="176"/>
      <c r="AJ18" s="176"/>
      <c r="AK18" s="6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18" customHeight="1" x14ac:dyDescent="0.15">
      <c r="A19" s="236" t="s">
        <v>8</v>
      </c>
      <c r="B19" s="236"/>
      <c r="C19" s="236"/>
      <c r="D19" s="236"/>
      <c r="E19" s="236"/>
      <c r="F19" s="248"/>
      <c r="G19" s="219"/>
      <c r="H19" s="219"/>
      <c r="I19" s="219"/>
      <c r="J19" s="219"/>
      <c r="K19" s="219"/>
      <c r="L19" s="219"/>
      <c r="M19" s="219"/>
      <c r="N19" s="219"/>
      <c r="O19" s="219"/>
      <c r="P19" s="9"/>
      <c r="Q19" s="9"/>
      <c r="R19" s="3"/>
      <c r="S19" s="192" t="s">
        <v>222</v>
      </c>
      <c r="T19" s="192"/>
      <c r="U19" s="192"/>
      <c r="V19" s="192"/>
      <c r="W19" s="192"/>
      <c r="X19" s="192"/>
      <c r="Y19" s="192"/>
      <c r="Z19" s="193"/>
      <c r="AA19" s="193"/>
      <c r="AB19" s="194"/>
      <c r="AC19" s="4" t="s">
        <v>5</v>
      </c>
      <c r="AD19" s="11" t="s">
        <v>6</v>
      </c>
      <c r="AE19" s="186"/>
      <c r="AF19" s="186"/>
      <c r="AG19" s="186"/>
      <c r="AH19" s="186"/>
      <c r="AI19" s="186"/>
      <c r="AJ19" s="186"/>
      <c r="AK19" s="3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18" customHeight="1" x14ac:dyDescent="0.15">
      <c r="A20" s="119" t="s">
        <v>9</v>
      </c>
      <c r="B20" s="119"/>
      <c r="C20" s="119"/>
      <c r="D20" s="119"/>
      <c r="E20" s="119"/>
      <c r="F20" s="218"/>
      <c r="G20" s="219"/>
      <c r="H20" s="219"/>
      <c r="I20" s="219"/>
      <c r="J20" s="219"/>
      <c r="K20" s="219"/>
      <c r="L20" s="219"/>
      <c r="M20" s="219"/>
      <c r="N20" s="219"/>
      <c r="O20" s="219"/>
      <c r="P20" s="9"/>
      <c r="Q20" s="9"/>
      <c r="R20" s="3"/>
      <c r="S20" s="131"/>
      <c r="T20" s="131"/>
      <c r="U20" s="131"/>
      <c r="V20" s="131"/>
      <c r="W20" s="131"/>
      <c r="X20" s="131"/>
      <c r="Y20" s="131"/>
      <c r="Z20" s="119"/>
      <c r="AA20" s="119"/>
      <c r="AB20" s="119"/>
      <c r="AC20" s="16"/>
      <c r="AD20" s="17"/>
      <c r="AE20" s="214" t="s">
        <v>200</v>
      </c>
      <c r="AF20" s="215"/>
      <c r="AG20" s="215"/>
      <c r="AH20" s="215"/>
      <c r="AI20" s="215"/>
      <c r="AJ20" s="215"/>
      <c r="AK20" s="58"/>
      <c r="AL20" s="1"/>
      <c r="AM20" s="1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18" customHeight="1" x14ac:dyDescent="0.15">
      <c r="A21" s="119" t="s">
        <v>215</v>
      </c>
      <c r="B21" s="119"/>
      <c r="C21" s="119"/>
      <c r="D21" s="119"/>
      <c r="E21" s="119"/>
      <c r="F21" s="220"/>
      <c r="G21" s="219"/>
      <c r="H21" s="219"/>
      <c r="I21" s="219"/>
      <c r="J21" s="219"/>
      <c r="K21" s="219"/>
      <c r="L21" s="219"/>
      <c r="M21" s="219"/>
      <c r="N21" s="219"/>
      <c r="O21" s="219"/>
      <c r="P21" s="12"/>
      <c r="Q21" s="12"/>
      <c r="R21" s="3"/>
      <c r="S21" s="192" t="s">
        <v>219</v>
      </c>
      <c r="T21" s="192"/>
      <c r="U21" s="192"/>
      <c r="V21" s="192"/>
      <c r="W21" s="192"/>
      <c r="X21" s="192"/>
      <c r="Y21" s="192"/>
      <c r="Z21" s="193"/>
      <c r="AA21" s="193"/>
      <c r="AB21" s="194"/>
      <c r="AC21" s="13" t="s">
        <v>5</v>
      </c>
      <c r="AD21" s="14" t="s">
        <v>6</v>
      </c>
      <c r="AE21" s="186"/>
      <c r="AF21" s="186"/>
      <c r="AG21" s="186"/>
      <c r="AH21" s="186"/>
      <c r="AI21" s="186"/>
      <c r="AJ21" s="186"/>
      <c r="AK21" s="3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18" customHeight="1" x14ac:dyDescent="0.15">
      <c r="A22" s="272" t="s">
        <v>130</v>
      </c>
      <c r="B22" s="272"/>
      <c r="C22" s="272"/>
      <c r="D22" s="272"/>
      <c r="E22" s="272"/>
      <c r="F22" s="247">
        <v>43333</v>
      </c>
      <c r="G22" s="219"/>
      <c r="H22" s="219"/>
      <c r="I22" s="219"/>
      <c r="J22" s="219"/>
      <c r="K22" s="219"/>
      <c r="L22" s="219"/>
      <c r="M22" s="219"/>
      <c r="N22" s="219"/>
      <c r="O22" s="219"/>
      <c r="P22" s="15"/>
      <c r="Q22" s="15"/>
      <c r="R22" s="3"/>
      <c r="S22" s="131"/>
      <c r="T22" s="131"/>
      <c r="U22" s="131"/>
      <c r="V22" s="131"/>
      <c r="W22" s="131"/>
      <c r="X22" s="131"/>
      <c r="Y22" s="131"/>
      <c r="Z22" s="119"/>
      <c r="AA22" s="119"/>
      <c r="AB22" s="119"/>
      <c r="AC22" s="16"/>
      <c r="AD22" s="17"/>
      <c r="AE22" s="214" t="s">
        <v>200</v>
      </c>
      <c r="AF22" s="215"/>
      <c r="AG22" s="215"/>
      <c r="AH22" s="215"/>
      <c r="AI22" s="215"/>
      <c r="AJ22" s="215"/>
      <c r="AK22" s="3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18" customHeight="1" x14ac:dyDescent="0.15">
      <c r="A23" s="18"/>
      <c r="B23" s="18"/>
      <c r="C23" s="18"/>
      <c r="D23" s="18"/>
      <c r="E23" s="18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1"/>
      <c r="Q23" s="21"/>
      <c r="R23" s="3"/>
      <c r="S23" s="22"/>
      <c r="T23" s="22"/>
      <c r="U23" s="22"/>
      <c r="V23" s="22"/>
      <c r="W23" s="22"/>
      <c r="X23" s="22"/>
      <c r="Y23" s="22"/>
      <c r="Z23" s="10"/>
      <c r="AA23" s="10"/>
      <c r="AB23" s="10"/>
      <c r="AC23" s="16"/>
      <c r="AD23" s="17"/>
      <c r="AE23" s="23"/>
      <c r="AF23" s="23"/>
      <c r="AG23" s="23"/>
      <c r="AH23" s="23"/>
      <c r="AI23" s="23"/>
      <c r="AJ23" s="23"/>
      <c r="AK23" s="3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t="18" customHeight="1" x14ac:dyDescent="0.15">
      <c r="A24" s="217" t="s">
        <v>131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9"/>
      <c r="P24" s="21"/>
      <c r="Q24" s="21"/>
      <c r="R24" s="3"/>
      <c r="S24" s="187" t="s">
        <v>132</v>
      </c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9"/>
      <c r="AH24" s="24"/>
      <c r="AI24" s="24"/>
      <c r="AJ24" s="24"/>
      <c r="AK24" s="3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ht="18" customHeight="1" x14ac:dyDescent="0.15">
      <c r="A25" s="136" t="s">
        <v>133</v>
      </c>
      <c r="B25" s="137"/>
      <c r="C25" s="137"/>
      <c r="D25" s="137"/>
      <c r="E25" s="137"/>
      <c r="F25" s="137"/>
      <c r="G25" s="137"/>
      <c r="H25" s="137"/>
      <c r="I25" s="137"/>
      <c r="J25" s="138"/>
      <c r="K25" s="227"/>
      <c r="L25" s="185"/>
      <c r="M25" s="20"/>
      <c r="N25" s="20"/>
      <c r="O25" s="25"/>
      <c r="P25" s="21"/>
      <c r="Q25" s="21"/>
      <c r="R25" s="3"/>
      <c r="S25" s="133" t="s">
        <v>133</v>
      </c>
      <c r="T25" s="209"/>
      <c r="U25" s="209"/>
      <c r="V25" s="209"/>
      <c r="W25" s="209"/>
      <c r="X25" s="209"/>
      <c r="Y25" s="209"/>
      <c r="Z25" s="209"/>
      <c r="AA25" s="209"/>
      <c r="AB25" s="135"/>
      <c r="AC25" s="190"/>
      <c r="AD25" s="191"/>
      <c r="AE25" s="20"/>
      <c r="AF25" s="20"/>
      <c r="AG25" s="25"/>
      <c r="AH25" s="23"/>
      <c r="AI25" s="23"/>
      <c r="AJ25" s="23"/>
      <c r="AK25" s="3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18" customHeight="1" x14ac:dyDescent="0.15">
      <c r="A26" s="133" t="s">
        <v>134</v>
      </c>
      <c r="B26" s="134"/>
      <c r="C26" s="134"/>
      <c r="D26" s="134"/>
      <c r="E26" s="134"/>
      <c r="F26" s="134"/>
      <c r="G26" s="134"/>
      <c r="H26" s="134"/>
      <c r="I26" s="134"/>
      <c r="J26" s="135"/>
      <c r="K26" s="184"/>
      <c r="L26" s="185"/>
      <c r="M26" s="20"/>
      <c r="N26" s="20"/>
      <c r="O26" s="25"/>
      <c r="P26" s="21"/>
      <c r="Q26" s="21"/>
      <c r="R26" s="3"/>
      <c r="S26" s="133" t="s">
        <v>134</v>
      </c>
      <c r="T26" s="209"/>
      <c r="U26" s="209"/>
      <c r="V26" s="209"/>
      <c r="W26" s="209"/>
      <c r="X26" s="209"/>
      <c r="Y26" s="209"/>
      <c r="Z26" s="209"/>
      <c r="AA26" s="209"/>
      <c r="AB26" s="135"/>
      <c r="AC26" s="184"/>
      <c r="AD26" s="185"/>
      <c r="AE26" s="20"/>
      <c r="AF26" s="20"/>
      <c r="AG26" s="25"/>
      <c r="AH26" s="23"/>
      <c r="AI26" s="23"/>
      <c r="AJ26" s="23"/>
      <c r="AK26" s="3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18" customHeight="1" x14ac:dyDescent="0.15">
      <c r="A27" s="133" t="s">
        <v>135</v>
      </c>
      <c r="B27" s="134"/>
      <c r="C27" s="134"/>
      <c r="D27" s="134"/>
      <c r="E27" s="134"/>
      <c r="F27" s="134"/>
      <c r="G27" s="134"/>
      <c r="H27" s="134"/>
      <c r="I27" s="134"/>
      <c r="J27" s="135"/>
      <c r="K27" s="172"/>
      <c r="L27" s="138"/>
      <c r="M27" s="20"/>
      <c r="N27" s="20"/>
      <c r="O27" s="25"/>
      <c r="P27" s="21"/>
      <c r="Q27" s="21"/>
      <c r="R27" s="3"/>
      <c r="S27" s="133" t="s">
        <v>135</v>
      </c>
      <c r="T27" s="209"/>
      <c r="U27" s="209"/>
      <c r="V27" s="209"/>
      <c r="W27" s="209"/>
      <c r="X27" s="209"/>
      <c r="Y27" s="209"/>
      <c r="Z27" s="209"/>
      <c r="AA27" s="209"/>
      <c r="AB27" s="135"/>
      <c r="AC27" s="172"/>
      <c r="AD27" s="138"/>
      <c r="AE27" s="20"/>
      <c r="AF27" s="20"/>
      <c r="AG27" s="25"/>
      <c r="AH27" s="23"/>
      <c r="AI27" s="23"/>
      <c r="AJ27" s="23"/>
      <c r="AK27" s="3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18" customHeight="1" x14ac:dyDescent="0.15">
      <c r="A28" s="133" t="s">
        <v>136</v>
      </c>
      <c r="B28" s="134"/>
      <c r="C28" s="134"/>
      <c r="D28" s="134"/>
      <c r="E28" s="134"/>
      <c r="F28" s="134"/>
      <c r="G28" s="134"/>
      <c r="H28" s="134"/>
      <c r="I28" s="134"/>
      <c r="J28" s="135"/>
      <c r="K28" s="184"/>
      <c r="L28" s="171"/>
      <c r="M28" s="185"/>
      <c r="N28" s="131" t="s">
        <v>141</v>
      </c>
      <c r="O28" s="132"/>
      <c r="P28" s="21"/>
      <c r="Q28" s="21"/>
      <c r="R28" s="3"/>
      <c r="S28" s="133" t="s">
        <v>136</v>
      </c>
      <c r="T28" s="209"/>
      <c r="U28" s="209"/>
      <c r="V28" s="209"/>
      <c r="W28" s="209"/>
      <c r="X28" s="209"/>
      <c r="Y28" s="209"/>
      <c r="Z28" s="209"/>
      <c r="AA28" s="209"/>
      <c r="AB28" s="135"/>
      <c r="AC28" s="184"/>
      <c r="AD28" s="171"/>
      <c r="AE28" s="185"/>
      <c r="AF28" s="131" t="s">
        <v>141</v>
      </c>
      <c r="AG28" s="132"/>
      <c r="AH28" s="23"/>
      <c r="AI28" s="23"/>
      <c r="AJ28" s="23"/>
      <c r="AK28" s="3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18" customHeight="1" x14ac:dyDescent="0.15">
      <c r="A29" s="133" t="s">
        <v>142</v>
      </c>
      <c r="B29" s="134"/>
      <c r="C29" s="134"/>
      <c r="D29" s="134"/>
      <c r="E29" s="134"/>
      <c r="F29" s="134"/>
      <c r="G29" s="134"/>
      <c r="H29" s="134"/>
      <c r="I29" s="134"/>
      <c r="J29" s="135"/>
      <c r="K29" s="172"/>
      <c r="L29" s="138"/>
      <c r="M29" s="221" t="s">
        <v>143</v>
      </c>
      <c r="N29" s="222"/>
      <c r="O29" s="223"/>
      <c r="P29" s="21"/>
      <c r="Q29" s="21"/>
      <c r="R29" s="3"/>
      <c r="S29" s="133" t="s">
        <v>138</v>
      </c>
      <c r="T29" s="209"/>
      <c r="U29" s="209"/>
      <c r="V29" s="209"/>
      <c r="W29" s="209"/>
      <c r="X29" s="209"/>
      <c r="Y29" s="209"/>
      <c r="Z29" s="209"/>
      <c r="AA29" s="209"/>
      <c r="AB29" s="135"/>
      <c r="AC29" s="172"/>
      <c r="AD29" s="138"/>
      <c r="AE29" s="20"/>
      <c r="AF29" s="20"/>
      <c r="AG29" s="25"/>
      <c r="AH29" s="23"/>
      <c r="AI29" s="23"/>
      <c r="AJ29" s="23"/>
      <c r="AK29" s="3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18" customHeight="1" x14ac:dyDescent="0.15">
      <c r="A30" s="133" t="s">
        <v>137</v>
      </c>
      <c r="B30" s="134"/>
      <c r="C30" s="134"/>
      <c r="D30" s="134"/>
      <c r="E30" s="134"/>
      <c r="F30" s="134"/>
      <c r="G30" s="134"/>
      <c r="H30" s="134"/>
      <c r="I30" s="134"/>
      <c r="J30" s="135"/>
      <c r="K30" s="184"/>
      <c r="L30" s="171"/>
      <c r="M30" s="171"/>
      <c r="N30" s="171"/>
      <c r="O30" s="185"/>
      <c r="P30" s="21"/>
      <c r="Q30" s="21"/>
      <c r="R30" s="3"/>
      <c r="S30" s="133" t="s">
        <v>137</v>
      </c>
      <c r="T30" s="209"/>
      <c r="U30" s="209"/>
      <c r="V30" s="209"/>
      <c r="W30" s="209"/>
      <c r="X30" s="209"/>
      <c r="Y30" s="209"/>
      <c r="Z30" s="209"/>
      <c r="AA30" s="209"/>
      <c r="AB30" s="135"/>
      <c r="AC30" s="184"/>
      <c r="AD30" s="171"/>
      <c r="AE30" s="171"/>
      <c r="AF30" s="171"/>
      <c r="AG30" s="185"/>
      <c r="AH30" s="23"/>
      <c r="AI30" s="23"/>
      <c r="AJ30" s="23"/>
      <c r="AK30" s="3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18" customHeight="1" x14ac:dyDescent="0.15">
      <c r="A31" s="170" t="s">
        <v>139</v>
      </c>
      <c r="B31" s="171"/>
      <c r="C31" s="171"/>
      <c r="D31" s="171"/>
      <c r="E31" s="171"/>
      <c r="F31" s="210" t="s">
        <v>5</v>
      </c>
      <c r="G31" s="211"/>
      <c r="H31" s="211"/>
      <c r="I31" s="212"/>
      <c r="J31" s="68" t="s">
        <v>140</v>
      </c>
      <c r="K31" s="225"/>
      <c r="L31" s="226"/>
      <c r="M31" s="226"/>
      <c r="N31" s="226"/>
      <c r="O31" s="191"/>
      <c r="P31" s="21"/>
      <c r="Q31" s="21"/>
      <c r="R31" s="3"/>
      <c r="S31" s="170" t="s">
        <v>139</v>
      </c>
      <c r="T31" s="171"/>
      <c r="U31" s="171"/>
      <c r="V31" s="171"/>
      <c r="W31" s="171"/>
      <c r="X31" s="210" t="s">
        <v>5</v>
      </c>
      <c r="Y31" s="211"/>
      <c r="Z31" s="211"/>
      <c r="AA31" s="212"/>
      <c r="AB31" s="68" t="s">
        <v>140</v>
      </c>
      <c r="AC31" s="184"/>
      <c r="AD31" s="171"/>
      <c r="AE31" s="171"/>
      <c r="AF31" s="171"/>
      <c r="AG31" s="185"/>
      <c r="AH31" s="23"/>
      <c r="AI31" s="23"/>
      <c r="AJ31" s="23"/>
      <c r="AK31" s="3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18" customHeight="1" thickBot="1" x14ac:dyDescent="0.2">
      <c r="A32" s="18"/>
      <c r="B32" s="18"/>
      <c r="C32" s="18"/>
      <c r="D32" s="18"/>
      <c r="E32" s="18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1"/>
      <c r="Q32" s="21"/>
      <c r="R32" s="3"/>
      <c r="S32" s="22"/>
      <c r="T32" s="22"/>
      <c r="U32" s="22"/>
      <c r="V32" s="22"/>
      <c r="W32" s="22"/>
      <c r="X32" s="22"/>
      <c r="Y32" s="22"/>
      <c r="Z32" s="10"/>
      <c r="AA32" s="10"/>
      <c r="AB32" s="10"/>
      <c r="AC32" s="16"/>
      <c r="AD32" s="17"/>
      <c r="AE32" s="23"/>
      <c r="AF32" s="23"/>
      <c r="AG32" s="23"/>
      <c r="AH32" s="23"/>
      <c r="AI32" s="23"/>
      <c r="AJ32" s="23"/>
      <c r="AK32" s="3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15" thickTop="1" thickBot="1" x14ac:dyDescent="0.2">
      <c r="A33" s="228" t="s">
        <v>144</v>
      </c>
      <c r="B33" s="213"/>
      <c r="C33" s="213"/>
      <c r="D33" s="213"/>
      <c r="E33" s="213"/>
      <c r="F33" s="213"/>
      <c r="G33" s="84"/>
      <c r="H33" s="85"/>
      <c r="I33" s="103" t="s">
        <v>199</v>
      </c>
      <c r="J33" s="127" t="s">
        <v>95</v>
      </c>
      <c r="K33" s="128"/>
      <c r="L33" s="128"/>
      <c r="M33" s="128"/>
      <c r="N33" s="128"/>
      <c r="O33" s="128"/>
      <c r="P33" s="86"/>
      <c r="Q33" s="87"/>
      <c r="R33" s="103" t="s">
        <v>199</v>
      </c>
      <c r="S33" s="262" t="s">
        <v>186</v>
      </c>
      <c r="T33" s="263"/>
      <c r="U33" s="263"/>
      <c r="V33" s="263"/>
      <c r="W33" s="263"/>
      <c r="X33" s="264"/>
      <c r="Y33" s="88"/>
      <c r="Z33" s="88"/>
      <c r="AA33" s="110" t="s">
        <v>199</v>
      </c>
      <c r="AB33" s="127" t="s">
        <v>108</v>
      </c>
      <c r="AC33" s="128"/>
      <c r="AD33" s="128"/>
      <c r="AE33" s="128"/>
      <c r="AF33" s="128"/>
      <c r="AG33" s="128"/>
      <c r="AH33" s="89"/>
      <c r="AI33" s="89"/>
      <c r="AJ33" s="111" t="s">
        <v>199</v>
      </c>
      <c r="AK33" s="28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14" thickTop="1" x14ac:dyDescent="0.15">
      <c r="A34" s="139" t="s">
        <v>12</v>
      </c>
      <c r="B34" s="122"/>
      <c r="C34" s="122"/>
      <c r="D34" s="122"/>
      <c r="E34" s="122"/>
      <c r="F34" s="123"/>
      <c r="G34" s="29">
        <v>3</v>
      </c>
      <c r="H34" s="30">
        <f>SUM(G34*I34)</f>
        <v>0</v>
      </c>
      <c r="I34" s="83"/>
      <c r="J34" s="244" t="s">
        <v>160</v>
      </c>
      <c r="K34" s="122"/>
      <c r="L34" s="122"/>
      <c r="M34" s="122"/>
      <c r="N34" s="122"/>
      <c r="O34" s="123"/>
      <c r="P34" s="32">
        <v>3</v>
      </c>
      <c r="Q34" s="30">
        <f t="shared" ref="Q34:Q57" si="0">SUM(P34*R34)</f>
        <v>0</v>
      </c>
      <c r="R34" s="109"/>
      <c r="S34" s="121" t="s">
        <v>15</v>
      </c>
      <c r="T34" s="122"/>
      <c r="U34" s="122"/>
      <c r="V34" s="122"/>
      <c r="W34" s="122"/>
      <c r="X34" s="123"/>
      <c r="Y34" s="30">
        <v>1</v>
      </c>
      <c r="Z34" s="30">
        <f>+SUM(Y34*AA34)</f>
        <v>0</v>
      </c>
      <c r="AA34" s="83"/>
      <c r="AB34" s="169" t="s">
        <v>204</v>
      </c>
      <c r="AC34" s="169"/>
      <c r="AD34" s="169"/>
      <c r="AE34" s="169"/>
      <c r="AF34" s="169"/>
      <c r="AG34" s="169"/>
      <c r="AH34" s="30">
        <v>0.25</v>
      </c>
      <c r="AI34" s="30">
        <f>SUM(AH34*AJ34)</f>
        <v>0</v>
      </c>
      <c r="AJ34" s="112"/>
      <c r="AK34" s="28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15">
      <c r="A35" s="141" t="s">
        <v>16</v>
      </c>
      <c r="B35" s="125"/>
      <c r="C35" s="125"/>
      <c r="D35" s="125"/>
      <c r="E35" s="125"/>
      <c r="F35" s="126"/>
      <c r="G35" s="30">
        <v>2</v>
      </c>
      <c r="H35" s="30">
        <f>SUM(G35*I35)</f>
        <v>0</v>
      </c>
      <c r="I35" s="31"/>
      <c r="J35" s="201" t="s">
        <v>161</v>
      </c>
      <c r="K35" s="125"/>
      <c r="L35" s="125"/>
      <c r="M35" s="125"/>
      <c r="N35" s="125"/>
      <c r="O35" s="126"/>
      <c r="P35" s="32">
        <v>3</v>
      </c>
      <c r="Q35" s="30">
        <f t="shared" si="0"/>
        <v>0</v>
      </c>
      <c r="R35" s="32"/>
      <c r="S35" s="124" t="s">
        <v>18</v>
      </c>
      <c r="T35" s="125"/>
      <c r="U35" s="125"/>
      <c r="V35" s="125"/>
      <c r="W35" s="125"/>
      <c r="X35" s="126"/>
      <c r="Y35" s="30">
        <v>1</v>
      </c>
      <c r="Z35" s="30">
        <f t="shared" ref="Z35:Z60" si="1">+SUM(Y35*AA35)</f>
        <v>0</v>
      </c>
      <c r="AA35" s="30"/>
      <c r="AB35" s="120" t="s">
        <v>205</v>
      </c>
      <c r="AC35" s="120"/>
      <c r="AD35" s="120"/>
      <c r="AE35" s="120"/>
      <c r="AF35" s="120"/>
      <c r="AG35" s="120"/>
      <c r="AH35" s="30">
        <v>0.5</v>
      </c>
      <c r="AI35" s="30">
        <f t="shared" ref="AI35:AI37" si="2">SUM(AH35*AJ35)</f>
        <v>0</v>
      </c>
      <c r="AJ35" s="91"/>
      <c r="AK35" s="28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15">
      <c r="A36" s="141" t="s">
        <v>150</v>
      </c>
      <c r="B36" s="148"/>
      <c r="C36" s="148"/>
      <c r="D36" s="148"/>
      <c r="E36" s="148"/>
      <c r="F36" s="149"/>
      <c r="G36" s="30">
        <v>1</v>
      </c>
      <c r="H36" s="30">
        <f>SUM(G36*I36)</f>
        <v>0</v>
      </c>
      <c r="I36" s="31"/>
      <c r="J36" s="201" t="s">
        <v>162</v>
      </c>
      <c r="K36" s="125"/>
      <c r="L36" s="125"/>
      <c r="M36" s="125"/>
      <c r="N36" s="125"/>
      <c r="O36" s="126"/>
      <c r="P36" s="32">
        <v>3</v>
      </c>
      <c r="Q36" s="30">
        <f t="shared" si="0"/>
        <v>0</v>
      </c>
      <c r="R36" s="32"/>
      <c r="S36" s="124" t="s">
        <v>20</v>
      </c>
      <c r="T36" s="125"/>
      <c r="U36" s="125"/>
      <c r="V36" s="125"/>
      <c r="W36" s="125"/>
      <c r="X36" s="126"/>
      <c r="Y36" s="30">
        <v>1</v>
      </c>
      <c r="Z36" s="30">
        <f t="shared" si="1"/>
        <v>0</v>
      </c>
      <c r="AA36" s="30"/>
      <c r="AB36" s="120" t="s">
        <v>206</v>
      </c>
      <c r="AC36" s="120"/>
      <c r="AD36" s="120"/>
      <c r="AE36" s="120"/>
      <c r="AF36" s="120"/>
      <c r="AG36" s="120"/>
      <c r="AH36" s="30">
        <v>1</v>
      </c>
      <c r="AI36" s="30">
        <f t="shared" si="2"/>
        <v>0</v>
      </c>
      <c r="AJ36" s="91"/>
      <c r="AK36" s="28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14" thickBot="1" x14ac:dyDescent="0.2">
      <c r="A37" s="141" t="s">
        <v>201</v>
      </c>
      <c r="B37" s="125"/>
      <c r="C37" s="125"/>
      <c r="D37" s="125"/>
      <c r="E37" s="125"/>
      <c r="F37" s="126"/>
      <c r="G37" s="30">
        <v>6</v>
      </c>
      <c r="H37" s="30">
        <f t="shared" ref="H37:H45" si="3">SUM(G37*I37)</f>
        <v>0</v>
      </c>
      <c r="I37" s="31"/>
      <c r="J37" s="120" t="s">
        <v>163</v>
      </c>
      <c r="K37" s="120"/>
      <c r="L37" s="120"/>
      <c r="M37" s="120"/>
      <c r="N37" s="120"/>
      <c r="O37" s="120"/>
      <c r="P37" s="30">
        <v>1.5</v>
      </c>
      <c r="Q37" s="30">
        <f t="shared" si="0"/>
        <v>0</v>
      </c>
      <c r="R37" s="30"/>
      <c r="S37" s="124" t="s">
        <v>22</v>
      </c>
      <c r="T37" s="125"/>
      <c r="U37" s="125"/>
      <c r="V37" s="125"/>
      <c r="W37" s="125"/>
      <c r="X37" s="126"/>
      <c r="Y37" s="30">
        <v>1</v>
      </c>
      <c r="Z37" s="30">
        <f t="shared" si="1"/>
        <v>0</v>
      </c>
      <c r="AA37" s="30"/>
      <c r="AB37" s="203" t="s">
        <v>207</v>
      </c>
      <c r="AC37" s="203"/>
      <c r="AD37" s="203"/>
      <c r="AE37" s="203"/>
      <c r="AF37" s="203"/>
      <c r="AG37" s="203"/>
      <c r="AH37" s="30">
        <v>2</v>
      </c>
      <c r="AI37" s="30">
        <f t="shared" si="2"/>
        <v>0</v>
      </c>
      <c r="AJ37" s="92"/>
      <c r="AK37" s="28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15" thickTop="1" thickBot="1" x14ac:dyDescent="0.2">
      <c r="A38" s="141" t="s">
        <v>21</v>
      </c>
      <c r="B38" s="125"/>
      <c r="C38" s="125"/>
      <c r="D38" s="125"/>
      <c r="E38" s="125"/>
      <c r="F38" s="126"/>
      <c r="G38" s="30">
        <v>1</v>
      </c>
      <c r="H38" s="30">
        <f t="shared" si="3"/>
        <v>0</v>
      </c>
      <c r="I38" s="31"/>
      <c r="J38" s="120" t="s">
        <v>164</v>
      </c>
      <c r="K38" s="120"/>
      <c r="L38" s="120"/>
      <c r="M38" s="120"/>
      <c r="N38" s="120"/>
      <c r="O38" s="120"/>
      <c r="P38" s="30">
        <v>2</v>
      </c>
      <c r="Q38" s="30">
        <f t="shared" si="0"/>
        <v>0</v>
      </c>
      <c r="R38" s="30"/>
      <c r="S38" s="124" t="s">
        <v>25</v>
      </c>
      <c r="T38" s="125"/>
      <c r="U38" s="125"/>
      <c r="V38" s="125"/>
      <c r="W38" s="125"/>
      <c r="X38" s="126"/>
      <c r="Y38" s="30">
        <v>0.5</v>
      </c>
      <c r="Z38" s="30">
        <f t="shared" si="1"/>
        <v>0</v>
      </c>
      <c r="AA38" s="31"/>
      <c r="AB38" s="154" t="s">
        <v>100</v>
      </c>
      <c r="AC38" s="155"/>
      <c r="AD38" s="155"/>
      <c r="AE38" s="155"/>
      <c r="AF38" s="155"/>
      <c r="AG38" s="155"/>
      <c r="AH38" s="27"/>
      <c r="AI38" s="113"/>
      <c r="AJ38" s="106" t="s">
        <v>199</v>
      </c>
      <c r="AK38" s="28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14" thickTop="1" x14ac:dyDescent="0.15">
      <c r="A39" s="141" t="s">
        <v>23</v>
      </c>
      <c r="B39" s="125"/>
      <c r="C39" s="125"/>
      <c r="D39" s="125"/>
      <c r="E39" s="125"/>
      <c r="F39" s="126"/>
      <c r="G39" s="30">
        <v>1.5</v>
      </c>
      <c r="H39" s="30">
        <f t="shared" si="3"/>
        <v>0</v>
      </c>
      <c r="I39" s="31"/>
      <c r="J39" s="120" t="s">
        <v>165</v>
      </c>
      <c r="K39" s="120"/>
      <c r="L39" s="120"/>
      <c r="M39" s="120"/>
      <c r="N39" s="120"/>
      <c r="O39" s="120"/>
      <c r="P39" s="30">
        <v>2</v>
      </c>
      <c r="Q39" s="30">
        <f t="shared" si="0"/>
        <v>0</v>
      </c>
      <c r="R39" s="30"/>
      <c r="S39" s="124" t="s">
        <v>195</v>
      </c>
      <c r="T39" s="148"/>
      <c r="U39" s="148"/>
      <c r="V39" s="148"/>
      <c r="W39" s="148"/>
      <c r="X39" s="149"/>
      <c r="Y39" s="30">
        <v>0.25</v>
      </c>
      <c r="Z39" s="30">
        <f t="shared" si="1"/>
        <v>0</v>
      </c>
      <c r="AA39" s="30"/>
      <c r="AB39" s="169" t="s">
        <v>106</v>
      </c>
      <c r="AC39" s="169"/>
      <c r="AD39" s="169"/>
      <c r="AE39" s="169"/>
      <c r="AF39" s="169"/>
      <c r="AG39" s="169"/>
      <c r="AH39" s="30">
        <v>0.25</v>
      </c>
      <c r="AI39" s="30">
        <f t="shared" ref="AI39:AI51" si="4">SUM(AH39*AJ39)</f>
        <v>0</v>
      </c>
      <c r="AJ39" s="107"/>
      <c r="AK39" s="28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15">
      <c r="A40" s="141" t="s">
        <v>156</v>
      </c>
      <c r="B40" s="148"/>
      <c r="C40" s="148"/>
      <c r="D40" s="148"/>
      <c r="E40" s="148"/>
      <c r="F40" s="149"/>
      <c r="G40" s="30">
        <v>0.25</v>
      </c>
      <c r="H40" s="30">
        <f t="shared" si="3"/>
        <v>0</v>
      </c>
      <c r="I40" s="31"/>
      <c r="J40" s="120" t="s">
        <v>166</v>
      </c>
      <c r="K40" s="120"/>
      <c r="L40" s="120"/>
      <c r="M40" s="120"/>
      <c r="N40" s="120"/>
      <c r="O40" s="120"/>
      <c r="P40" s="30">
        <v>1</v>
      </c>
      <c r="Q40" s="30">
        <f t="shared" si="0"/>
        <v>0</v>
      </c>
      <c r="R40" s="30"/>
      <c r="S40" s="124" t="s">
        <v>192</v>
      </c>
      <c r="T40" s="125"/>
      <c r="U40" s="125"/>
      <c r="V40" s="125"/>
      <c r="W40" s="125"/>
      <c r="X40" s="126"/>
      <c r="Y40" s="30">
        <v>0.5</v>
      </c>
      <c r="Z40" s="30">
        <f t="shared" si="1"/>
        <v>0</v>
      </c>
      <c r="AA40" s="30"/>
      <c r="AB40" s="120" t="s">
        <v>107</v>
      </c>
      <c r="AC40" s="120"/>
      <c r="AD40" s="120"/>
      <c r="AE40" s="120"/>
      <c r="AF40" s="120"/>
      <c r="AG40" s="120"/>
      <c r="AH40" s="30">
        <v>0.5</v>
      </c>
      <c r="AI40" s="30">
        <f t="shared" si="4"/>
        <v>0</v>
      </c>
      <c r="AJ40" s="91"/>
      <c r="AK40" s="28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15">
      <c r="A41" s="141" t="s">
        <v>151</v>
      </c>
      <c r="B41" s="125"/>
      <c r="C41" s="125"/>
      <c r="D41" s="125"/>
      <c r="E41" s="125"/>
      <c r="F41" s="126"/>
      <c r="G41" s="30">
        <v>0.75</v>
      </c>
      <c r="H41" s="30">
        <f t="shared" si="3"/>
        <v>0</v>
      </c>
      <c r="I41" s="31"/>
      <c r="J41" s="120" t="s">
        <v>167</v>
      </c>
      <c r="K41" s="120"/>
      <c r="L41" s="120"/>
      <c r="M41" s="120"/>
      <c r="N41" s="120"/>
      <c r="O41" s="120"/>
      <c r="P41" s="30">
        <v>1</v>
      </c>
      <c r="Q41" s="30">
        <f t="shared" si="0"/>
        <v>0</v>
      </c>
      <c r="R41" s="30"/>
      <c r="S41" s="124" t="s">
        <v>27</v>
      </c>
      <c r="T41" s="125"/>
      <c r="U41" s="125"/>
      <c r="V41" s="125"/>
      <c r="W41" s="125"/>
      <c r="X41" s="126"/>
      <c r="Y41" s="30">
        <v>3</v>
      </c>
      <c r="Z41" s="30">
        <f t="shared" si="1"/>
        <v>0</v>
      </c>
      <c r="AA41" s="30"/>
      <c r="AB41" s="120" t="s">
        <v>110</v>
      </c>
      <c r="AC41" s="120"/>
      <c r="AD41" s="120"/>
      <c r="AE41" s="120"/>
      <c r="AF41" s="120"/>
      <c r="AG41" s="120"/>
      <c r="AH41" s="30">
        <v>0.5</v>
      </c>
      <c r="AI41" s="30">
        <f t="shared" si="4"/>
        <v>0</v>
      </c>
      <c r="AJ41" s="91"/>
      <c r="AK41" s="28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15">
      <c r="A42" s="141" t="s">
        <v>152</v>
      </c>
      <c r="B42" s="148"/>
      <c r="C42" s="148"/>
      <c r="D42" s="148"/>
      <c r="E42" s="148"/>
      <c r="F42" s="149"/>
      <c r="G42" s="30">
        <v>1</v>
      </c>
      <c r="H42" s="30">
        <f t="shared" si="3"/>
        <v>0</v>
      </c>
      <c r="I42" s="31"/>
      <c r="J42" s="120" t="s">
        <v>168</v>
      </c>
      <c r="K42" s="120"/>
      <c r="L42" s="120"/>
      <c r="M42" s="120"/>
      <c r="N42" s="120"/>
      <c r="O42" s="120"/>
      <c r="P42" s="30">
        <v>0.25</v>
      </c>
      <c r="Q42" s="30">
        <f t="shared" si="0"/>
        <v>0</v>
      </c>
      <c r="R42" s="30"/>
      <c r="S42" s="124" t="s">
        <v>30</v>
      </c>
      <c r="T42" s="125"/>
      <c r="U42" s="125"/>
      <c r="V42" s="125"/>
      <c r="W42" s="125"/>
      <c r="X42" s="126"/>
      <c r="Y42" s="30">
        <v>1</v>
      </c>
      <c r="Z42" s="30">
        <f t="shared" si="1"/>
        <v>0</v>
      </c>
      <c r="AA42" s="30"/>
      <c r="AB42" s="120" t="s">
        <v>111</v>
      </c>
      <c r="AC42" s="120"/>
      <c r="AD42" s="120"/>
      <c r="AE42" s="120"/>
      <c r="AF42" s="120"/>
      <c r="AG42" s="120"/>
      <c r="AH42" s="30">
        <v>0.25</v>
      </c>
      <c r="AI42" s="30">
        <f t="shared" si="4"/>
        <v>0</v>
      </c>
      <c r="AJ42" s="91"/>
      <c r="AK42" s="28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15">
      <c r="A43" s="141" t="s">
        <v>26</v>
      </c>
      <c r="B43" s="125"/>
      <c r="C43" s="125"/>
      <c r="D43" s="125"/>
      <c r="E43" s="125"/>
      <c r="F43" s="126"/>
      <c r="G43" s="30">
        <v>0.25</v>
      </c>
      <c r="H43" s="30">
        <f t="shared" si="3"/>
        <v>0</v>
      </c>
      <c r="I43" s="31"/>
      <c r="J43" s="120" t="s">
        <v>169</v>
      </c>
      <c r="K43" s="120"/>
      <c r="L43" s="120"/>
      <c r="M43" s="120"/>
      <c r="N43" s="120"/>
      <c r="O43" s="120"/>
      <c r="P43" s="30">
        <v>0.25</v>
      </c>
      <c r="Q43" s="30">
        <f t="shared" si="0"/>
        <v>0</v>
      </c>
      <c r="R43" s="30"/>
      <c r="S43" s="124" t="s">
        <v>191</v>
      </c>
      <c r="T43" s="148"/>
      <c r="U43" s="148"/>
      <c r="V43" s="148"/>
      <c r="W43" s="148"/>
      <c r="X43" s="149"/>
      <c r="Y43" s="30">
        <v>2</v>
      </c>
      <c r="Z43" s="30">
        <f t="shared" si="1"/>
        <v>0</v>
      </c>
      <c r="AA43" s="30"/>
      <c r="AB43" s="120" t="s">
        <v>114</v>
      </c>
      <c r="AC43" s="120"/>
      <c r="AD43" s="120"/>
      <c r="AE43" s="120"/>
      <c r="AF43" s="120"/>
      <c r="AG43" s="120"/>
      <c r="AH43" s="30">
        <v>1</v>
      </c>
      <c r="AI43" s="30">
        <f t="shared" si="4"/>
        <v>0</v>
      </c>
      <c r="AJ43" s="91"/>
      <c r="AK43" s="28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15">
      <c r="A44" s="141" t="s">
        <v>28</v>
      </c>
      <c r="B44" s="125"/>
      <c r="C44" s="125"/>
      <c r="D44" s="125"/>
      <c r="E44" s="125"/>
      <c r="F44" s="126"/>
      <c r="G44" s="30">
        <v>0.5</v>
      </c>
      <c r="H44" s="30">
        <f t="shared" si="3"/>
        <v>0</v>
      </c>
      <c r="I44" s="31"/>
      <c r="J44" s="124" t="s">
        <v>148</v>
      </c>
      <c r="K44" s="148"/>
      <c r="L44" s="148"/>
      <c r="M44" s="148"/>
      <c r="N44" s="148"/>
      <c r="O44" s="149"/>
      <c r="P44" s="30">
        <v>0.5</v>
      </c>
      <c r="Q44" s="30">
        <f t="shared" si="0"/>
        <v>0</v>
      </c>
      <c r="R44" s="30"/>
      <c r="S44" s="124" t="s">
        <v>103</v>
      </c>
      <c r="T44" s="148"/>
      <c r="U44" s="148"/>
      <c r="V44" s="148"/>
      <c r="W44" s="148"/>
      <c r="X44" s="149"/>
      <c r="Y44" s="30">
        <v>0.25</v>
      </c>
      <c r="Z44" s="30">
        <f t="shared" si="1"/>
        <v>0</v>
      </c>
      <c r="AA44" s="30"/>
      <c r="AB44" s="120" t="s">
        <v>116</v>
      </c>
      <c r="AC44" s="120"/>
      <c r="AD44" s="120"/>
      <c r="AE44" s="120"/>
      <c r="AF44" s="120"/>
      <c r="AG44" s="120"/>
      <c r="AH44" s="30">
        <v>0.5</v>
      </c>
      <c r="AI44" s="30">
        <f t="shared" si="4"/>
        <v>0</v>
      </c>
      <c r="AJ44" s="91"/>
      <c r="AK44" s="28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x14ac:dyDescent="0.15">
      <c r="A45" s="140" t="s">
        <v>31</v>
      </c>
      <c r="B45" s="120"/>
      <c r="C45" s="120"/>
      <c r="D45" s="120"/>
      <c r="E45" s="120"/>
      <c r="F45" s="120"/>
      <c r="G45" s="30">
        <v>0.5</v>
      </c>
      <c r="H45" s="30">
        <f t="shared" si="3"/>
        <v>0</v>
      </c>
      <c r="I45" s="31"/>
      <c r="J45" s="124" t="s">
        <v>173</v>
      </c>
      <c r="K45" s="148"/>
      <c r="L45" s="148"/>
      <c r="M45" s="148"/>
      <c r="N45" s="148"/>
      <c r="O45" s="149"/>
      <c r="P45" s="30">
        <v>0.5</v>
      </c>
      <c r="Q45" s="30">
        <f t="shared" si="0"/>
        <v>0</v>
      </c>
      <c r="R45" s="30"/>
      <c r="S45" s="124" t="s">
        <v>157</v>
      </c>
      <c r="T45" s="148"/>
      <c r="U45" s="148"/>
      <c r="V45" s="148"/>
      <c r="W45" s="148"/>
      <c r="X45" s="149"/>
      <c r="Y45" s="30">
        <v>0.25</v>
      </c>
      <c r="Z45" s="30">
        <f t="shared" si="1"/>
        <v>0</v>
      </c>
      <c r="AA45" s="30"/>
      <c r="AB45" s="120" t="s">
        <v>117</v>
      </c>
      <c r="AC45" s="120"/>
      <c r="AD45" s="120"/>
      <c r="AE45" s="120"/>
      <c r="AF45" s="120"/>
      <c r="AG45" s="120"/>
      <c r="AH45" s="30">
        <v>0.5</v>
      </c>
      <c r="AI45" s="30">
        <f t="shared" si="4"/>
        <v>0</v>
      </c>
      <c r="AJ45" s="91"/>
      <c r="AK45" s="28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15">
      <c r="A46" s="140" t="s">
        <v>34</v>
      </c>
      <c r="B46" s="120"/>
      <c r="C46" s="120"/>
      <c r="D46" s="120"/>
      <c r="E46" s="120"/>
      <c r="F46" s="120"/>
      <c r="G46" s="30">
        <v>1</v>
      </c>
      <c r="H46" s="30">
        <f t="shared" ref="H46:H58" si="5">SUM(G46*I46)</f>
        <v>0</v>
      </c>
      <c r="I46" s="31"/>
      <c r="J46" s="124" t="s">
        <v>171</v>
      </c>
      <c r="K46" s="148"/>
      <c r="L46" s="148"/>
      <c r="M46" s="148"/>
      <c r="N46" s="148"/>
      <c r="O46" s="149"/>
      <c r="P46" s="30">
        <v>0.25</v>
      </c>
      <c r="Q46" s="30">
        <f t="shared" si="0"/>
        <v>0</v>
      </c>
      <c r="R46" s="30"/>
      <c r="S46" s="120" t="s">
        <v>33</v>
      </c>
      <c r="T46" s="120"/>
      <c r="U46" s="120"/>
      <c r="V46" s="120"/>
      <c r="W46" s="120"/>
      <c r="X46" s="120"/>
      <c r="Y46" s="30">
        <v>2</v>
      </c>
      <c r="Z46" s="30">
        <f t="shared" si="1"/>
        <v>0</v>
      </c>
      <c r="AA46" s="30"/>
      <c r="AB46" s="124" t="s">
        <v>208</v>
      </c>
      <c r="AC46" s="148"/>
      <c r="AD46" s="148"/>
      <c r="AE46" s="148"/>
      <c r="AF46" s="148"/>
      <c r="AG46" s="149"/>
      <c r="AH46" s="30">
        <v>5</v>
      </c>
      <c r="AI46" s="30">
        <f t="shared" si="4"/>
        <v>0</v>
      </c>
      <c r="AJ46" s="91"/>
      <c r="AK46" s="28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15">
      <c r="A47" s="140" t="s">
        <v>37</v>
      </c>
      <c r="B47" s="120"/>
      <c r="C47" s="120"/>
      <c r="D47" s="120"/>
      <c r="E47" s="120"/>
      <c r="F47" s="120"/>
      <c r="G47" s="30">
        <v>1.5</v>
      </c>
      <c r="H47" s="30">
        <f t="shared" si="5"/>
        <v>0</v>
      </c>
      <c r="I47" s="31"/>
      <c r="J47" s="120" t="s">
        <v>102</v>
      </c>
      <c r="K47" s="120"/>
      <c r="L47" s="120"/>
      <c r="M47" s="120"/>
      <c r="N47" s="120"/>
      <c r="O47" s="120"/>
      <c r="P47" s="30">
        <v>0.25</v>
      </c>
      <c r="Q47" s="30">
        <f t="shared" si="0"/>
        <v>0</v>
      </c>
      <c r="R47" s="30"/>
      <c r="S47" s="120" t="s">
        <v>36</v>
      </c>
      <c r="T47" s="120"/>
      <c r="U47" s="120"/>
      <c r="V47" s="120"/>
      <c r="W47" s="120"/>
      <c r="X47" s="120"/>
      <c r="Y47" s="30">
        <v>2</v>
      </c>
      <c r="Z47" s="30">
        <f t="shared" si="1"/>
        <v>0</v>
      </c>
      <c r="AA47" s="30"/>
      <c r="AB47" s="124" t="s">
        <v>209</v>
      </c>
      <c r="AC47" s="148"/>
      <c r="AD47" s="148"/>
      <c r="AE47" s="148"/>
      <c r="AF47" s="148"/>
      <c r="AG47" s="149"/>
      <c r="AH47" s="30">
        <v>5</v>
      </c>
      <c r="AI47" s="30">
        <f t="shared" si="4"/>
        <v>0</v>
      </c>
      <c r="AJ47" s="91"/>
      <c r="AK47" s="28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15">
      <c r="A48" s="140" t="s">
        <v>40</v>
      </c>
      <c r="B48" s="120"/>
      <c r="C48" s="120"/>
      <c r="D48" s="120"/>
      <c r="E48" s="120"/>
      <c r="F48" s="120"/>
      <c r="G48" s="30">
        <v>0.25</v>
      </c>
      <c r="H48" s="30">
        <f t="shared" si="5"/>
        <v>0</v>
      </c>
      <c r="I48" s="31"/>
      <c r="J48" s="120" t="s">
        <v>109</v>
      </c>
      <c r="K48" s="120"/>
      <c r="L48" s="120"/>
      <c r="M48" s="120"/>
      <c r="N48" s="120"/>
      <c r="O48" s="120"/>
      <c r="P48" s="30">
        <v>1</v>
      </c>
      <c r="Q48" s="30">
        <f t="shared" si="0"/>
        <v>0</v>
      </c>
      <c r="R48" s="30"/>
      <c r="S48" s="124" t="s">
        <v>79</v>
      </c>
      <c r="T48" s="148"/>
      <c r="U48" s="148"/>
      <c r="V48" s="148"/>
      <c r="W48" s="148"/>
      <c r="X48" s="149"/>
      <c r="Y48" s="30">
        <v>1</v>
      </c>
      <c r="Z48" s="30">
        <f t="shared" si="1"/>
        <v>0</v>
      </c>
      <c r="AA48" s="30"/>
      <c r="AB48" s="120" t="s">
        <v>119</v>
      </c>
      <c r="AC48" s="120"/>
      <c r="AD48" s="120"/>
      <c r="AE48" s="120"/>
      <c r="AF48" s="120"/>
      <c r="AG48" s="120"/>
      <c r="AH48" s="30">
        <v>5</v>
      </c>
      <c r="AI48" s="30">
        <f t="shared" si="4"/>
        <v>0</v>
      </c>
      <c r="AJ48" s="91"/>
      <c r="AK48" s="28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15">
      <c r="A49" s="140" t="s">
        <v>46</v>
      </c>
      <c r="B49" s="120"/>
      <c r="C49" s="120"/>
      <c r="D49" s="120"/>
      <c r="E49" s="120"/>
      <c r="F49" s="120"/>
      <c r="G49" s="30">
        <v>0.75</v>
      </c>
      <c r="H49" s="30">
        <f t="shared" si="5"/>
        <v>0</v>
      </c>
      <c r="I49" s="31"/>
      <c r="J49" s="120" t="s">
        <v>157</v>
      </c>
      <c r="K49" s="120"/>
      <c r="L49" s="120"/>
      <c r="M49" s="120"/>
      <c r="N49" s="120"/>
      <c r="O49" s="120"/>
      <c r="P49" s="30">
        <v>0.25</v>
      </c>
      <c r="Q49" s="30">
        <f t="shared" si="0"/>
        <v>0</v>
      </c>
      <c r="R49" s="30"/>
      <c r="S49" s="124" t="s">
        <v>81</v>
      </c>
      <c r="T49" s="148"/>
      <c r="U49" s="148"/>
      <c r="V49" s="148"/>
      <c r="W49" s="148"/>
      <c r="X49" s="149"/>
      <c r="Y49" s="30">
        <v>0.25</v>
      </c>
      <c r="Z49" s="30">
        <f t="shared" si="1"/>
        <v>0</v>
      </c>
      <c r="AA49" s="30"/>
      <c r="AB49" s="120" t="s">
        <v>121</v>
      </c>
      <c r="AC49" s="120"/>
      <c r="AD49" s="120"/>
      <c r="AE49" s="120"/>
      <c r="AF49" s="120"/>
      <c r="AG49" s="120"/>
      <c r="AH49" s="30">
        <v>2</v>
      </c>
      <c r="AI49" s="30">
        <f t="shared" si="4"/>
        <v>0</v>
      </c>
      <c r="AJ49" s="91"/>
      <c r="AK49" s="28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15">
      <c r="A50" s="140" t="s">
        <v>145</v>
      </c>
      <c r="B50" s="120"/>
      <c r="C50" s="120"/>
      <c r="D50" s="120"/>
      <c r="E50" s="120"/>
      <c r="F50" s="120"/>
      <c r="G50" s="30">
        <v>0.25</v>
      </c>
      <c r="H50" s="30">
        <f t="shared" si="5"/>
        <v>0</v>
      </c>
      <c r="I50" s="31"/>
      <c r="J50" s="120" t="s">
        <v>112</v>
      </c>
      <c r="K50" s="120"/>
      <c r="L50" s="120"/>
      <c r="M50" s="120"/>
      <c r="N50" s="120"/>
      <c r="O50" s="120"/>
      <c r="P50" s="30">
        <v>1</v>
      </c>
      <c r="Q50" s="30">
        <f t="shared" si="0"/>
        <v>0</v>
      </c>
      <c r="R50" s="30"/>
      <c r="S50" s="124" t="s">
        <v>105</v>
      </c>
      <c r="T50" s="148"/>
      <c r="U50" s="148"/>
      <c r="V50" s="148"/>
      <c r="W50" s="148"/>
      <c r="X50" s="149"/>
      <c r="Y50" s="30">
        <v>0.25</v>
      </c>
      <c r="Z50" s="30">
        <f t="shared" si="1"/>
        <v>0</v>
      </c>
      <c r="AA50" s="30"/>
      <c r="AB50" s="120" t="s">
        <v>123</v>
      </c>
      <c r="AC50" s="120"/>
      <c r="AD50" s="120"/>
      <c r="AE50" s="120"/>
      <c r="AF50" s="120"/>
      <c r="AG50" s="120"/>
      <c r="AH50" s="30">
        <v>5</v>
      </c>
      <c r="AI50" s="30">
        <f t="shared" si="4"/>
        <v>0</v>
      </c>
      <c r="AJ50" s="91"/>
      <c r="AK50" s="28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ht="14" thickBot="1" x14ac:dyDescent="0.2">
      <c r="A51" s="140" t="s">
        <v>50</v>
      </c>
      <c r="B51" s="120"/>
      <c r="C51" s="120"/>
      <c r="D51" s="120"/>
      <c r="E51" s="120"/>
      <c r="F51" s="120"/>
      <c r="G51" s="30">
        <v>0.75</v>
      </c>
      <c r="H51" s="30">
        <f t="shared" si="5"/>
        <v>0</v>
      </c>
      <c r="I51" s="31"/>
      <c r="J51" s="120" t="s">
        <v>113</v>
      </c>
      <c r="K51" s="120"/>
      <c r="L51" s="120"/>
      <c r="M51" s="120"/>
      <c r="N51" s="120"/>
      <c r="O51" s="120"/>
      <c r="P51" s="30">
        <v>0.5</v>
      </c>
      <c r="Q51" s="30">
        <f t="shared" si="0"/>
        <v>0</v>
      </c>
      <c r="R51" s="30"/>
      <c r="S51" s="120" t="s">
        <v>39</v>
      </c>
      <c r="T51" s="120"/>
      <c r="U51" s="120"/>
      <c r="V51" s="120"/>
      <c r="W51" s="120"/>
      <c r="X51" s="120"/>
      <c r="Y51" s="30">
        <v>1</v>
      </c>
      <c r="Z51" s="30">
        <f t="shared" si="1"/>
        <v>0</v>
      </c>
      <c r="AA51" s="30"/>
      <c r="AB51" s="203" t="s">
        <v>124</v>
      </c>
      <c r="AC51" s="203"/>
      <c r="AD51" s="203"/>
      <c r="AE51" s="203"/>
      <c r="AF51" s="203"/>
      <c r="AG51" s="203"/>
      <c r="AH51" s="34">
        <v>5</v>
      </c>
      <c r="AI51" s="35">
        <f t="shared" si="4"/>
        <v>0</v>
      </c>
      <c r="AJ51" s="93"/>
      <c r="AK51" s="28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ht="15" thickTop="1" thickBot="1" x14ac:dyDescent="0.2">
      <c r="A52" s="140" t="s">
        <v>153</v>
      </c>
      <c r="B52" s="120"/>
      <c r="C52" s="120"/>
      <c r="D52" s="120"/>
      <c r="E52" s="120"/>
      <c r="F52" s="120"/>
      <c r="G52" s="30">
        <v>1.5</v>
      </c>
      <c r="H52" s="30">
        <f t="shared" si="5"/>
        <v>0</v>
      </c>
      <c r="I52" s="31"/>
      <c r="J52" s="120" t="s">
        <v>115</v>
      </c>
      <c r="K52" s="120"/>
      <c r="L52" s="120"/>
      <c r="M52" s="120"/>
      <c r="N52" s="120"/>
      <c r="O52" s="120"/>
      <c r="P52" s="30">
        <v>2</v>
      </c>
      <c r="Q52" s="30">
        <f t="shared" si="0"/>
        <v>0</v>
      </c>
      <c r="R52" s="30"/>
      <c r="S52" s="120" t="s">
        <v>45</v>
      </c>
      <c r="T52" s="120"/>
      <c r="U52" s="120"/>
      <c r="V52" s="120"/>
      <c r="W52" s="120"/>
      <c r="X52" s="120"/>
      <c r="Y52" s="30">
        <v>0.25</v>
      </c>
      <c r="Z52" s="30">
        <f t="shared" si="1"/>
        <v>0</v>
      </c>
      <c r="AA52" s="91"/>
      <c r="AB52" s="127" t="s">
        <v>11</v>
      </c>
      <c r="AC52" s="213"/>
      <c r="AD52" s="213"/>
      <c r="AE52" s="213"/>
      <c r="AF52" s="213"/>
      <c r="AG52" s="213"/>
      <c r="AH52" s="26"/>
      <c r="AI52" s="108"/>
      <c r="AJ52" s="106" t="s">
        <v>199</v>
      </c>
      <c r="AK52" s="28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ht="14" thickTop="1" x14ac:dyDescent="0.15">
      <c r="A53" s="140" t="s">
        <v>154</v>
      </c>
      <c r="B53" s="120"/>
      <c r="C53" s="120"/>
      <c r="D53" s="120"/>
      <c r="E53" s="120"/>
      <c r="F53" s="120"/>
      <c r="G53" s="30">
        <v>1</v>
      </c>
      <c r="H53" s="30">
        <f t="shared" si="5"/>
        <v>0</v>
      </c>
      <c r="I53" s="31"/>
      <c r="J53" s="120" t="s">
        <v>170</v>
      </c>
      <c r="K53" s="120"/>
      <c r="L53" s="120"/>
      <c r="M53" s="120"/>
      <c r="N53" s="120"/>
      <c r="O53" s="120"/>
      <c r="P53" s="30">
        <v>1.5</v>
      </c>
      <c r="Q53" s="30">
        <f t="shared" si="0"/>
        <v>0</v>
      </c>
      <c r="R53" s="30"/>
      <c r="S53" s="120" t="s">
        <v>47</v>
      </c>
      <c r="T53" s="120"/>
      <c r="U53" s="120"/>
      <c r="V53" s="120"/>
      <c r="W53" s="120"/>
      <c r="X53" s="120"/>
      <c r="Y53" s="30">
        <v>1</v>
      </c>
      <c r="Z53" s="30">
        <f t="shared" si="1"/>
        <v>0</v>
      </c>
      <c r="AA53" s="30"/>
      <c r="AB53" s="121" t="s">
        <v>187</v>
      </c>
      <c r="AC53" s="122"/>
      <c r="AD53" s="122"/>
      <c r="AE53" s="122"/>
      <c r="AF53" s="122"/>
      <c r="AG53" s="123"/>
      <c r="AH53" s="30">
        <v>0.5</v>
      </c>
      <c r="AI53" s="30">
        <f>SUM(AH53*AJ53)</f>
        <v>0</v>
      </c>
      <c r="AJ53" s="107"/>
      <c r="AK53" s="28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15">
      <c r="A54" s="140" t="s">
        <v>55</v>
      </c>
      <c r="B54" s="120"/>
      <c r="C54" s="120"/>
      <c r="D54" s="120"/>
      <c r="E54" s="120"/>
      <c r="F54" s="120"/>
      <c r="G54" s="30">
        <v>2</v>
      </c>
      <c r="H54" s="30">
        <f t="shared" si="5"/>
        <v>0</v>
      </c>
      <c r="I54" s="31"/>
      <c r="J54" s="120" t="s">
        <v>118</v>
      </c>
      <c r="K54" s="120"/>
      <c r="L54" s="120"/>
      <c r="M54" s="120"/>
      <c r="N54" s="120"/>
      <c r="O54" s="120"/>
      <c r="P54" s="30">
        <v>0.5</v>
      </c>
      <c r="Q54" s="30">
        <f t="shared" si="0"/>
        <v>0</v>
      </c>
      <c r="R54" s="30"/>
      <c r="S54" s="120" t="s">
        <v>49</v>
      </c>
      <c r="T54" s="120"/>
      <c r="U54" s="120"/>
      <c r="V54" s="120"/>
      <c r="W54" s="120"/>
      <c r="X54" s="120"/>
      <c r="Y54" s="30">
        <v>0.25</v>
      </c>
      <c r="Z54" s="30">
        <f t="shared" si="1"/>
        <v>0</v>
      </c>
      <c r="AA54" s="30"/>
      <c r="AB54" s="124" t="s">
        <v>188</v>
      </c>
      <c r="AC54" s="125"/>
      <c r="AD54" s="125"/>
      <c r="AE54" s="125"/>
      <c r="AF54" s="125"/>
      <c r="AG54" s="126"/>
      <c r="AH54" s="30">
        <v>0.75</v>
      </c>
      <c r="AI54" s="30">
        <f>SUM(AH54*AJ54)</f>
        <v>0</v>
      </c>
      <c r="AJ54" s="91"/>
      <c r="AK54" s="28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15">
      <c r="A55" s="140" t="s">
        <v>56</v>
      </c>
      <c r="B55" s="120"/>
      <c r="C55" s="120"/>
      <c r="D55" s="120"/>
      <c r="E55" s="157" t="s">
        <v>57</v>
      </c>
      <c r="F55" s="157"/>
      <c r="G55" s="30">
        <v>3</v>
      </c>
      <c r="H55" s="30">
        <f t="shared" si="5"/>
        <v>0</v>
      </c>
      <c r="I55" s="31"/>
      <c r="J55" s="120" t="s">
        <v>120</v>
      </c>
      <c r="K55" s="120"/>
      <c r="L55" s="120"/>
      <c r="M55" s="120"/>
      <c r="N55" s="120"/>
      <c r="O55" s="120"/>
      <c r="P55" s="30">
        <v>2.5</v>
      </c>
      <c r="Q55" s="30">
        <f t="shared" si="0"/>
        <v>0</v>
      </c>
      <c r="R55" s="30"/>
      <c r="S55" s="120" t="s">
        <v>51</v>
      </c>
      <c r="T55" s="120"/>
      <c r="U55" s="120"/>
      <c r="V55" s="120"/>
      <c r="W55" s="120"/>
      <c r="X55" s="120"/>
      <c r="Y55" s="30">
        <v>2</v>
      </c>
      <c r="Z55" s="30">
        <f t="shared" si="1"/>
        <v>0</v>
      </c>
      <c r="AA55" s="30"/>
      <c r="AB55" s="124" t="s">
        <v>189</v>
      </c>
      <c r="AC55" s="125"/>
      <c r="AD55" s="125"/>
      <c r="AE55" s="125"/>
      <c r="AF55" s="125"/>
      <c r="AG55" s="126"/>
      <c r="AH55" s="30">
        <v>0.75</v>
      </c>
      <c r="AI55" s="30">
        <f>SUM(AH55*AJ55)</f>
        <v>0</v>
      </c>
      <c r="AJ55" s="91"/>
      <c r="AK55" s="28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15">
      <c r="A56" s="94" t="s">
        <v>56</v>
      </c>
      <c r="B56" s="30"/>
      <c r="C56" s="157" t="s">
        <v>147</v>
      </c>
      <c r="D56" s="157"/>
      <c r="E56" s="157"/>
      <c r="F56" s="157"/>
      <c r="G56" s="65">
        <v>6</v>
      </c>
      <c r="H56" s="30">
        <f t="shared" si="5"/>
        <v>0</v>
      </c>
      <c r="I56" s="31"/>
      <c r="J56" s="120" t="s">
        <v>122</v>
      </c>
      <c r="K56" s="120"/>
      <c r="L56" s="120"/>
      <c r="M56" s="120"/>
      <c r="N56" s="120"/>
      <c r="O56" s="120"/>
      <c r="P56" s="30">
        <v>3.5</v>
      </c>
      <c r="Q56" s="30">
        <f t="shared" si="0"/>
        <v>0</v>
      </c>
      <c r="R56" s="30"/>
      <c r="S56" s="124" t="s">
        <v>193</v>
      </c>
      <c r="T56" s="148"/>
      <c r="U56" s="148"/>
      <c r="V56" s="148"/>
      <c r="W56" s="148"/>
      <c r="X56" s="149"/>
      <c r="Y56" s="30">
        <v>0.5</v>
      </c>
      <c r="Z56" s="30">
        <f t="shared" si="1"/>
        <v>0</v>
      </c>
      <c r="AA56" s="30"/>
      <c r="AB56" s="204" t="s">
        <v>197</v>
      </c>
      <c r="AC56" s="205"/>
      <c r="AD56" s="205"/>
      <c r="AE56" s="205"/>
      <c r="AF56" s="205"/>
      <c r="AG56" s="206"/>
      <c r="AH56" s="30">
        <v>0.5</v>
      </c>
      <c r="AI56" s="30">
        <f>SUM(AH56*AJ56)</f>
        <v>0</v>
      </c>
      <c r="AJ56" s="91"/>
      <c r="AK56" s="28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ht="14" thickBot="1" x14ac:dyDescent="0.2">
      <c r="A57" s="199" t="s">
        <v>149</v>
      </c>
      <c r="B57" s="129"/>
      <c r="C57" s="129"/>
      <c r="D57" s="129"/>
      <c r="E57" s="129"/>
      <c r="F57" s="130"/>
      <c r="G57" s="65">
        <v>0.25</v>
      </c>
      <c r="H57" s="30">
        <f t="shared" si="5"/>
        <v>0</v>
      </c>
      <c r="I57" s="31"/>
      <c r="J57" s="203" t="s">
        <v>172</v>
      </c>
      <c r="K57" s="203"/>
      <c r="L57" s="203"/>
      <c r="M57" s="203"/>
      <c r="N57" s="203"/>
      <c r="O57" s="203"/>
      <c r="P57" s="34">
        <v>1.5</v>
      </c>
      <c r="Q57" s="30">
        <f t="shared" si="0"/>
        <v>0</v>
      </c>
      <c r="R57" s="34"/>
      <c r="S57" s="124" t="s">
        <v>194</v>
      </c>
      <c r="T57" s="148"/>
      <c r="U57" s="148"/>
      <c r="V57" s="148"/>
      <c r="W57" s="148"/>
      <c r="X57" s="149"/>
      <c r="Y57" s="30">
        <v>0.25</v>
      </c>
      <c r="Z57" s="30">
        <f t="shared" si="1"/>
        <v>0.25</v>
      </c>
      <c r="AA57" s="30">
        <v>1</v>
      </c>
      <c r="AB57" s="166"/>
      <c r="AC57" s="207"/>
      <c r="AD57" s="207"/>
      <c r="AE57" s="207"/>
      <c r="AF57" s="207"/>
      <c r="AG57" s="208"/>
      <c r="AH57" s="30"/>
      <c r="AI57" s="30"/>
      <c r="AJ57" s="91"/>
      <c r="AK57" s="28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ht="15" thickTop="1" thickBot="1" x14ac:dyDescent="0.2">
      <c r="A58" s="199" t="s">
        <v>146</v>
      </c>
      <c r="B58" s="129"/>
      <c r="C58" s="129"/>
      <c r="D58" s="129"/>
      <c r="E58" s="129"/>
      <c r="F58" s="130"/>
      <c r="G58" s="65">
        <v>0.25</v>
      </c>
      <c r="H58" s="30">
        <f t="shared" si="5"/>
        <v>0</v>
      </c>
      <c r="I58" s="31"/>
      <c r="J58" s="154" t="s">
        <v>175</v>
      </c>
      <c r="K58" s="155"/>
      <c r="L58" s="155"/>
      <c r="M58" s="155"/>
      <c r="N58" s="155"/>
      <c r="O58" s="249"/>
      <c r="P58" s="74"/>
      <c r="Q58" s="75"/>
      <c r="R58" s="104" t="s">
        <v>199</v>
      </c>
      <c r="S58" s="140" t="s">
        <v>53</v>
      </c>
      <c r="T58" s="120"/>
      <c r="U58" s="120"/>
      <c r="V58" s="120"/>
      <c r="W58" s="120"/>
      <c r="X58" s="120"/>
      <c r="Y58" s="30">
        <v>5</v>
      </c>
      <c r="Z58" s="30">
        <f t="shared" si="1"/>
        <v>0</v>
      </c>
      <c r="AA58" s="30"/>
      <c r="AB58" s="166"/>
      <c r="AC58" s="167"/>
      <c r="AD58" s="167"/>
      <c r="AE58" s="167"/>
      <c r="AF58" s="167"/>
      <c r="AG58" s="168"/>
      <c r="AH58" s="30"/>
      <c r="AI58" s="30"/>
      <c r="AJ58" s="91"/>
      <c r="AK58" s="28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ht="14" thickTop="1" x14ac:dyDescent="0.15">
      <c r="A59" s="140" t="s">
        <v>62</v>
      </c>
      <c r="B59" s="120"/>
      <c r="C59" s="120"/>
      <c r="D59" s="120"/>
      <c r="E59" s="120"/>
      <c r="F59" s="120"/>
      <c r="G59" s="30">
        <v>2</v>
      </c>
      <c r="H59" s="30">
        <f t="shared" ref="H59:H64" si="6">SUM(G59*I59)</f>
        <v>0</v>
      </c>
      <c r="I59" s="31"/>
      <c r="J59" s="169" t="s">
        <v>48</v>
      </c>
      <c r="K59" s="169"/>
      <c r="L59" s="169"/>
      <c r="M59" s="169"/>
      <c r="N59" s="271" t="s">
        <v>17</v>
      </c>
      <c r="O59" s="271"/>
      <c r="P59" s="30">
        <v>1.75</v>
      </c>
      <c r="Q59" s="30">
        <f>SUM(P59*R59)</f>
        <v>0</v>
      </c>
      <c r="R59" s="83"/>
      <c r="S59" s="124" t="s">
        <v>190</v>
      </c>
      <c r="T59" s="148"/>
      <c r="U59" s="148"/>
      <c r="V59" s="148"/>
      <c r="W59" s="148"/>
      <c r="X59" s="149"/>
      <c r="Y59" s="30">
        <v>1</v>
      </c>
      <c r="Z59" s="30">
        <f t="shared" si="1"/>
        <v>0</v>
      </c>
      <c r="AA59" s="30"/>
      <c r="AB59" s="166"/>
      <c r="AC59" s="167"/>
      <c r="AD59" s="167"/>
      <c r="AE59" s="167"/>
      <c r="AF59" s="167"/>
      <c r="AG59" s="168"/>
      <c r="AH59" s="30"/>
      <c r="AI59" s="30"/>
      <c r="AJ59" s="91"/>
      <c r="AK59" s="28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ht="14" thickBot="1" x14ac:dyDescent="0.2">
      <c r="A60" s="141" t="s">
        <v>155</v>
      </c>
      <c r="B60" s="148"/>
      <c r="C60" s="148"/>
      <c r="D60" s="148"/>
      <c r="E60" s="148"/>
      <c r="F60" s="149"/>
      <c r="G60" s="30">
        <v>1</v>
      </c>
      <c r="H60" s="30">
        <f t="shared" si="6"/>
        <v>0</v>
      </c>
      <c r="I60" s="31"/>
      <c r="J60" s="120"/>
      <c r="K60" s="120"/>
      <c r="L60" s="120"/>
      <c r="M60" s="120"/>
      <c r="N60" s="158" t="s">
        <v>19</v>
      </c>
      <c r="O60" s="158"/>
      <c r="P60" s="30">
        <v>2.5</v>
      </c>
      <c r="Q60" s="30">
        <f t="shared" ref="Q60:Q76" si="7">SUM(P60*R60)</f>
        <v>0</v>
      </c>
      <c r="R60" s="30"/>
      <c r="S60" s="203" t="s">
        <v>203</v>
      </c>
      <c r="T60" s="203"/>
      <c r="U60" s="203"/>
      <c r="V60" s="203"/>
      <c r="W60" s="203"/>
      <c r="X60" s="203"/>
      <c r="Y60" s="30">
        <v>1</v>
      </c>
      <c r="Z60" s="30">
        <f t="shared" si="1"/>
        <v>0</v>
      </c>
      <c r="AA60" s="30"/>
      <c r="AB60" s="166"/>
      <c r="AC60" s="167"/>
      <c r="AD60" s="167"/>
      <c r="AE60" s="167"/>
      <c r="AF60" s="167"/>
      <c r="AG60" s="168"/>
      <c r="AH60" s="30"/>
      <c r="AI60" s="30"/>
      <c r="AJ60" s="91"/>
      <c r="AK60" s="28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ht="15" thickTop="1" thickBot="1" x14ac:dyDescent="0.2">
      <c r="A61" s="140" t="s">
        <v>67</v>
      </c>
      <c r="B61" s="120"/>
      <c r="C61" s="120"/>
      <c r="D61" s="120"/>
      <c r="E61" s="120"/>
      <c r="F61" s="120"/>
      <c r="G61" s="30">
        <v>1.5</v>
      </c>
      <c r="H61" s="30">
        <f t="shared" si="6"/>
        <v>0</v>
      </c>
      <c r="I61" s="31"/>
      <c r="J61" s="120" t="s">
        <v>52</v>
      </c>
      <c r="K61" s="120"/>
      <c r="L61" s="120"/>
      <c r="M61" s="120"/>
      <c r="N61" s="120"/>
      <c r="O61" s="120"/>
      <c r="P61" s="30">
        <v>0.5</v>
      </c>
      <c r="Q61" s="30">
        <f t="shared" si="7"/>
        <v>0</v>
      </c>
      <c r="R61" s="91"/>
      <c r="S61" s="127" t="s">
        <v>180</v>
      </c>
      <c r="T61" s="128"/>
      <c r="U61" s="128"/>
      <c r="V61" s="128"/>
      <c r="W61" s="128"/>
      <c r="X61" s="128"/>
      <c r="Y61" s="72"/>
      <c r="Z61" s="102"/>
      <c r="AA61" s="106" t="s">
        <v>199</v>
      </c>
      <c r="AB61" s="116"/>
      <c r="AC61" s="117"/>
      <c r="AD61" s="117"/>
      <c r="AE61" s="117"/>
      <c r="AF61" s="117"/>
      <c r="AG61" s="118"/>
      <c r="AH61" s="33"/>
      <c r="AI61" s="33"/>
      <c r="AJ61" s="90"/>
      <c r="AK61" s="28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ht="14" thickTop="1" x14ac:dyDescent="0.15">
      <c r="A62" s="140" t="s">
        <v>69</v>
      </c>
      <c r="B62" s="120"/>
      <c r="C62" s="120"/>
      <c r="D62" s="120"/>
      <c r="E62" s="120"/>
      <c r="F62" s="120"/>
      <c r="G62" s="30">
        <v>0.25</v>
      </c>
      <c r="H62" s="30">
        <f t="shared" si="6"/>
        <v>0</v>
      </c>
      <c r="I62" s="36"/>
      <c r="J62" s="120" t="s">
        <v>54</v>
      </c>
      <c r="K62" s="120"/>
      <c r="L62" s="120"/>
      <c r="M62" s="120"/>
      <c r="N62" s="158" t="s">
        <v>17</v>
      </c>
      <c r="O62" s="158"/>
      <c r="P62" s="30">
        <v>1.5</v>
      </c>
      <c r="Q62" s="30">
        <f t="shared" si="7"/>
        <v>0</v>
      </c>
      <c r="R62" s="30"/>
      <c r="S62" s="169" t="s">
        <v>59</v>
      </c>
      <c r="T62" s="169"/>
      <c r="U62" s="169"/>
      <c r="V62" s="169"/>
      <c r="W62" s="169"/>
      <c r="X62" s="169"/>
      <c r="Y62" s="30">
        <v>2</v>
      </c>
      <c r="Z62" s="30">
        <f t="shared" ref="Z62:Z83" si="8">SUM(Y62*AA62)</f>
        <v>0</v>
      </c>
      <c r="AA62" s="107"/>
      <c r="AB62" s="116"/>
      <c r="AC62" s="117"/>
      <c r="AD62" s="117"/>
      <c r="AE62" s="117"/>
      <c r="AF62" s="117"/>
      <c r="AG62" s="118"/>
      <c r="AH62" s="33"/>
      <c r="AI62" s="33"/>
      <c r="AJ62" s="90"/>
      <c r="AK62" s="28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x14ac:dyDescent="0.15">
      <c r="A63" s="140" t="s">
        <v>72</v>
      </c>
      <c r="B63" s="120"/>
      <c r="C63" s="120"/>
      <c r="D63" s="120"/>
      <c r="E63" s="120"/>
      <c r="F63" s="120"/>
      <c r="G63" s="30">
        <v>1</v>
      </c>
      <c r="H63" s="30">
        <f t="shared" si="6"/>
        <v>0</v>
      </c>
      <c r="I63" s="31"/>
      <c r="J63" s="158"/>
      <c r="K63" s="158"/>
      <c r="L63" s="158"/>
      <c r="M63" s="158"/>
      <c r="N63" s="158" t="s">
        <v>19</v>
      </c>
      <c r="O63" s="158"/>
      <c r="P63" s="65">
        <v>2</v>
      </c>
      <c r="Q63" s="30">
        <f t="shared" si="7"/>
        <v>0</v>
      </c>
      <c r="R63" s="30"/>
      <c r="S63" s="120" t="s">
        <v>61</v>
      </c>
      <c r="T63" s="120"/>
      <c r="U63" s="120"/>
      <c r="V63" s="120"/>
      <c r="W63" s="120"/>
      <c r="X63" s="120"/>
      <c r="Y63" s="30">
        <v>0.5</v>
      </c>
      <c r="Z63" s="30">
        <f t="shared" si="8"/>
        <v>0</v>
      </c>
      <c r="AA63" s="30"/>
      <c r="AB63" s="180"/>
      <c r="AC63" s="117"/>
      <c r="AD63" s="117"/>
      <c r="AE63" s="117"/>
      <c r="AF63" s="117"/>
      <c r="AG63" s="118"/>
      <c r="AH63" s="33"/>
      <c r="AI63" s="33"/>
      <c r="AJ63" s="90"/>
      <c r="AK63" s="28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ht="14" thickBot="1" x14ac:dyDescent="0.2">
      <c r="A64" s="202" t="s">
        <v>75</v>
      </c>
      <c r="B64" s="203"/>
      <c r="C64" s="203"/>
      <c r="D64" s="203"/>
      <c r="E64" s="203"/>
      <c r="F64" s="203"/>
      <c r="G64" s="30">
        <v>0.5</v>
      </c>
      <c r="H64" s="30">
        <f t="shared" si="6"/>
        <v>0</v>
      </c>
      <c r="I64" s="31"/>
      <c r="J64" s="120" t="s">
        <v>58</v>
      </c>
      <c r="K64" s="120"/>
      <c r="L64" s="120"/>
      <c r="M64" s="120"/>
      <c r="N64" s="120"/>
      <c r="O64" s="120"/>
      <c r="P64" s="30">
        <v>2</v>
      </c>
      <c r="Q64" s="30">
        <f t="shared" si="7"/>
        <v>0</v>
      </c>
      <c r="R64" s="30"/>
      <c r="S64" s="120" t="s">
        <v>64</v>
      </c>
      <c r="T64" s="120"/>
      <c r="U64" s="120"/>
      <c r="V64" s="120"/>
      <c r="W64" s="120"/>
      <c r="X64" s="120"/>
      <c r="Y64" s="30">
        <v>2.5</v>
      </c>
      <c r="Z64" s="30">
        <f t="shared" si="8"/>
        <v>0</v>
      </c>
      <c r="AA64" s="30"/>
      <c r="AB64" s="180"/>
      <c r="AC64" s="117"/>
      <c r="AD64" s="117"/>
      <c r="AE64" s="117"/>
      <c r="AF64" s="117"/>
      <c r="AG64" s="118"/>
      <c r="AH64" s="33"/>
      <c r="AI64" s="33"/>
      <c r="AJ64" s="90"/>
      <c r="AK64" s="28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ht="15" thickTop="1" thickBot="1" x14ac:dyDescent="0.2">
      <c r="A65" s="228" t="s">
        <v>76</v>
      </c>
      <c r="B65" s="128"/>
      <c r="C65" s="128"/>
      <c r="D65" s="128"/>
      <c r="E65" s="128"/>
      <c r="F65" s="128"/>
      <c r="G65" s="72"/>
      <c r="H65" s="102"/>
      <c r="I65" s="105" t="s">
        <v>199</v>
      </c>
      <c r="J65" s="126" t="s">
        <v>60</v>
      </c>
      <c r="K65" s="120"/>
      <c r="L65" s="120"/>
      <c r="M65" s="120"/>
      <c r="N65" s="120"/>
      <c r="O65" s="120"/>
      <c r="P65" s="30">
        <v>0.25</v>
      </c>
      <c r="Q65" s="30">
        <f t="shared" si="7"/>
        <v>0</v>
      </c>
      <c r="R65" s="30"/>
      <c r="S65" s="120" t="s">
        <v>66</v>
      </c>
      <c r="T65" s="120"/>
      <c r="U65" s="120"/>
      <c r="V65" s="120"/>
      <c r="W65" s="120"/>
      <c r="X65" s="120"/>
      <c r="Y65" s="30">
        <v>0.25</v>
      </c>
      <c r="Z65" s="30">
        <f t="shared" si="8"/>
        <v>0</v>
      </c>
      <c r="AA65" s="30"/>
      <c r="AB65" s="124"/>
      <c r="AC65" s="148"/>
      <c r="AD65" s="148"/>
      <c r="AE65" s="148"/>
      <c r="AF65" s="148"/>
      <c r="AG65" s="149"/>
      <c r="AH65" s="30"/>
      <c r="AI65" s="30"/>
      <c r="AJ65" s="91"/>
      <c r="AK65" s="28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ht="14" thickTop="1" x14ac:dyDescent="0.15">
      <c r="A66" s="268" t="s">
        <v>158</v>
      </c>
      <c r="B66" s="169"/>
      <c r="C66" s="169"/>
      <c r="D66" s="169"/>
      <c r="E66" s="169"/>
      <c r="F66" s="169"/>
      <c r="G66" s="30">
        <v>2</v>
      </c>
      <c r="H66" s="30">
        <f t="shared" ref="H66:H73" si="9">SUM(G66*I66)</f>
        <v>0</v>
      </c>
      <c r="I66" s="83"/>
      <c r="J66" s="120" t="s">
        <v>63</v>
      </c>
      <c r="K66" s="120"/>
      <c r="L66" s="120"/>
      <c r="M66" s="120"/>
      <c r="N66" s="120"/>
      <c r="O66" s="120"/>
      <c r="P66" s="30">
        <v>1.5</v>
      </c>
      <c r="Q66" s="30">
        <f t="shared" si="7"/>
        <v>0</v>
      </c>
      <c r="R66" s="30"/>
      <c r="S66" s="120" t="s">
        <v>68</v>
      </c>
      <c r="T66" s="120"/>
      <c r="U66" s="120"/>
      <c r="V66" s="120"/>
      <c r="W66" s="120"/>
      <c r="X66" s="120"/>
      <c r="Y66" s="30">
        <v>0.25</v>
      </c>
      <c r="Z66" s="30">
        <f t="shared" si="8"/>
        <v>0</v>
      </c>
      <c r="AA66" s="30"/>
      <c r="AB66" s="124"/>
      <c r="AC66" s="148"/>
      <c r="AD66" s="148"/>
      <c r="AE66" s="148"/>
      <c r="AF66" s="148"/>
      <c r="AG66" s="149"/>
      <c r="AH66" s="30"/>
      <c r="AI66" s="30"/>
      <c r="AJ66" s="91"/>
      <c r="AK66" s="28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x14ac:dyDescent="0.15">
      <c r="A67" s="140" t="s">
        <v>157</v>
      </c>
      <c r="B67" s="120"/>
      <c r="C67" s="120"/>
      <c r="D67" s="120"/>
      <c r="E67" s="120"/>
      <c r="F67" s="120"/>
      <c r="G67" s="30">
        <v>0.5</v>
      </c>
      <c r="H67" s="30">
        <f t="shared" si="9"/>
        <v>0</v>
      </c>
      <c r="I67" s="31"/>
      <c r="J67" s="120" t="s">
        <v>65</v>
      </c>
      <c r="K67" s="120"/>
      <c r="L67" s="120"/>
      <c r="M67" s="120"/>
      <c r="N67" s="120"/>
      <c r="O67" s="120"/>
      <c r="P67" s="30">
        <v>2</v>
      </c>
      <c r="Q67" s="30">
        <f t="shared" si="7"/>
        <v>0</v>
      </c>
      <c r="R67" s="30"/>
      <c r="S67" s="120" t="s">
        <v>71</v>
      </c>
      <c r="T67" s="120"/>
      <c r="U67" s="120"/>
      <c r="V67" s="120"/>
      <c r="W67" s="120"/>
      <c r="X67" s="120"/>
      <c r="Y67" s="30">
        <v>0.25</v>
      </c>
      <c r="Z67" s="30">
        <f t="shared" si="8"/>
        <v>0</v>
      </c>
      <c r="AA67" s="30"/>
      <c r="AB67" s="124"/>
      <c r="AC67" s="148"/>
      <c r="AD67" s="148"/>
      <c r="AE67" s="148"/>
      <c r="AF67" s="148"/>
      <c r="AG67" s="149"/>
      <c r="AH67" s="30"/>
      <c r="AI67" s="30"/>
      <c r="AJ67" s="91"/>
      <c r="AK67" s="28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x14ac:dyDescent="0.15">
      <c r="A68" s="141" t="s">
        <v>159</v>
      </c>
      <c r="B68" s="148"/>
      <c r="C68" s="148"/>
      <c r="D68" s="148"/>
      <c r="E68" s="148"/>
      <c r="F68" s="149"/>
      <c r="G68" s="30">
        <v>1</v>
      </c>
      <c r="H68" s="30">
        <f t="shared" si="9"/>
        <v>0</v>
      </c>
      <c r="I68" s="31"/>
      <c r="J68" s="120" t="s">
        <v>157</v>
      </c>
      <c r="K68" s="120"/>
      <c r="L68" s="120"/>
      <c r="M68" s="120"/>
      <c r="N68" s="120"/>
      <c r="O68" s="120"/>
      <c r="P68" s="30">
        <v>1</v>
      </c>
      <c r="Q68" s="30">
        <f t="shared" si="7"/>
        <v>0</v>
      </c>
      <c r="R68" s="30"/>
      <c r="S68" s="204" t="s">
        <v>185</v>
      </c>
      <c r="T68" s="205"/>
      <c r="U68" s="205"/>
      <c r="V68" s="205"/>
      <c r="W68" s="205"/>
      <c r="X68" s="206"/>
      <c r="Y68" s="30">
        <v>1</v>
      </c>
      <c r="Z68" s="30">
        <f t="shared" si="8"/>
        <v>0</v>
      </c>
      <c r="AA68" s="30"/>
      <c r="AB68" s="124"/>
      <c r="AC68" s="148"/>
      <c r="AD68" s="148"/>
      <c r="AE68" s="148"/>
      <c r="AF68" s="148"/>
      <c r="AG68" s="149"/>
      <c r="AH68" s="30"/>
      <c r="AI68" s="30"/>
      <c r="AJ68" s="91"/>
      <c r="AK68" s="37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x14ac:dyDescent="0.15">
      <c r="A69" s="140" t="s">
        <v>82</v>
      </c>
      <c r="B69" s="120"/>
      <c r="C69" s="120"/>
      <c r="D69" s="120"/>
      <c r="E69" s="120"/>
      <c r="F69" s="120"/>
      <c r="G69" s="30">
        <v>0.75</v>
      </c>
      <c r="H69" s="30">
        <f t="shared" si="9"/>
        <v>0</v>
      </c>
      <c r="I69" s="31"/>
      <c r="J69" s="120" t="s">
        <v>70</v>
      </c>
      <c r="K69" s="120"/>
      <c r="L69" s="120"/>
      <c r="M69" s="120"/>
      <c r="N69" s="120"/>
      <c r="O69" s="120"/>
      <c r="P69" s="30">
        <v>0.5</v>
      </c>
      <c r="Q69" s="30">
        <f t="shared" si="7"/>
        <v>0</v>
      </c>
      <c r="R69" s="30"/>
      <c r="S69" s="124" t="s">
        <v>184</v>
      </c>
      <c r="T69" s="148"/>
      <c r="U69" s="148"/>
      <c r="V69" s="148"/>
      <c r="W69" s="148"/>
      <c r="X69" s="149"/>
      <c r="Y69" s="30">
        <v>0.25</v>
      </c>
      <c r="Z69" s="30">
        <f t="shared" si="8"/>
        <v>0</v>
      </c>
      <c r="AA69" s="30"/>
      <c r="AB69" s="195" t="s">
        <v>210</v>
      </c>
      <c r="AC69" s="196"/>
      <c r="AD69" s="196"/>
      <c r="AE69" s="196"/>
      <c r="AF69" s="196"/>
      <c r="AG69" s="196"/>
      <c r="AH69" s="197"/>
      <c r="AI69" s="197"/>
      <c r="AJ69" s="198"/>
      <c r="AK69" s="37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x14ac:dyDescent="0.15">
      <c r="A70" s="140" t="s">
        <v>85</v>
      </c>
      <c r="B70" s="120"/>
      <c r="C70" s="120"/>
      <c r="D70" s="120"/>
      <c r="E70" s="120"/>
      <c r="F70" s="120"/>
      <c r="G70" s="30">
        <v>2</v>
      </c>
      <c r="H70" s="30">
        <f t="shared" si="9"/>
        <v>0</v>
      </c>
      <c r="I70" s="31"/>
      <c r="J70" s="120" t="s">
        <v>174</v>
      </c>
      <c r="K70" s="120"/>
      <c r="L70" s="120"/>
      <c r="M70" s="120"/>
      <c r="N70" s="158" t="s">
        <v>73</v>
      </c>
      <c r="O70" s="158"/>
      <c r="P70" s="30">
        <v>0.5</v>
      </c>
      <c r="Q70" s="30">
        <f t="shared" si="7"/>
        <v>0</v>
      </c>
      <c r="R70" s="30"/>
      <c r="S70" s="124" t="s">
        <v>183</v>
      </c>
      <c r="T70" s="148"/>
      <c r="U70" s="148"/>
      <c r="V70" s="148"/>
      <c r="W70" s="148"/>
      <c r="X70" s="149"/>
      <c r="Y70" s="30">
        <v>1</v>
      </c>
      <c r="Z70" s="30">
        <f t="shared" si="8"/>
        <v>0</v>
      </c>
      <c r="AA70" s="30"/>
      <c r="AB70" s="195" t="s">
        <v>211</v>
      </c>
      <c r="AC70" s="197"/>
      <c r="AD70" s="197"/>
      <c r="AE70" s="197"/>
      <c r="AF70" s="197"/>
      <c r="AG70" s="197"/>
      <c r="AH70" s="197"/>
      <c r="AI70" s="197"/>
      <c r="AJ70" s="198"/>
      <c r="AK70" s="37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x14ac:dyDescent="0.15">
      <c r="A71" s="140" t="s">
        <v>55</v>
      </c>
      <c r="B71" s="120"/>
      <c r="C71" s="120"/>
      <c r="D71" s="120"/>
      <c r="E71" s="120"/>
      <c r="F71" s="120"/>
      <c r="G71" s="30">
        <v>1.5</v>
      </c>
      <c r="H71" s="30">
        <f t="shared" si="9"/>
        <v>0</v>
      </c>
      <c r="I71" s="31"/>
      <c r="J71" s="120"/>
      <c r="K71" s="120"/>
      <c r="L71" s="120"/>
      <c r="M71" s="120"/>
      <c r="N71" s="158" t="s">
        <v>17</v>
      </c>
      <c r="O71" s="158"/>
      <c r="P71" s="30">
        <v>1</v>
      </c>
      <c r="Q71" s="30">
        <f t="shared" si="7"/>
        <v>0</v>
      </c>
      <c r="R71" s="30"/>
      <c r="S71" s="120" t="s">
        <v>74</v>
      </c>
      <c r="T71" s="120"/>
      <c r="U71" s="120"/>
      <c r="V71" s="120"/>
      <c r="W71" s="120"/>
      <c r="X71" s="120"/>
      <c r="Y71" s="30">
        <v>0.25</v>
      </c>
      <c r="Z71" s="30">
        <f t="shared" si="8"/>
        <v>0</v>
      </c>
      <c r="AA71" s="30"/>
      <c r="AB71" s="229" t="s">
        <v>212</v>
      </c>
      <c r="AC71" s="230"/>
      <c r="AD71" s="230"/>
      <c r="AE71" s="230"/>
      <c r="AF71" s="230"/>
      <c r="AG71" s="230"/>
      <c r="AH71" s="230"/>
      <c r="AI71" s="230"/>
      <c r="AJ71" s="231"/>
      <c r="AK71" s="37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x14ac:dyDescent="0.15">
      <c r="A72" s="140" t="s">
        <v>89</v>
      </c>
      <c r="B72" s="120"/>
      <c r="C72" s="120"/>
      <c r="D72" s="120"/>
      <c r="E72" s="120"/>
      <c r="F72" s="120"/>
      <c r="G72" s="30">
        <v>0.25</v>
      </c>
      <c r="H72" s="30">
        <f t="shared" si="9"/>
        <v>0</v>
      </c>
      <c r="I72" s="31"/>
      <c r="J72" s="120"/>
      <c r="K72" s="120"/>
      <c r="L72" s="120"/>
      <c r="M72" s="120"/>
      <c r="N72" s="158" t="s">
        <v>19</v>
      </c>
      <c r="O72" s="158"/>
      <c r="P72" s="30">
        <v>2</v>
      </c>
      <c r="Q72" s="30">
        <f t="shared" si="7"/>
        <v>0</v>
      </c>
      <c r="R72" s="30"/>
      <c r="S72" s="120" t="s">
        <v>77</v>
      </c>
      <c r="T72" s="120"/>
      <c r="U72" s="120"/>
      <c r="V72" s="120"/>
      <c r="W72" s="120"/>
      <c r="X72" s="120"/>
      <c r="Y72" s="30">
        <v>1</v>
      </c>
      <c r="Z72" s="30">
        <f t="shared" si="8"/>
        <v>0</v>
      </c>
      <c r="AA72" s="30"/>
      <c r="AB72" s="124"/>
      <c r="AC72" s="148"/>
      <c r="AD72" s="148"/>
      <c r="AE72" s="148"/>
      <c r="AF72" s="148"/>
      <c r="AG72" s="148"/>
      <c r="AH72" s="129"/>
      <c r="AI72" s="129"/>
      <c r="AJ72" s="142"/>
      <c r="AK72" s="37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ht="14" thickBot="1" x14ac:dyDescent="0.2">
      <c r="A73" s="202" t="s">
        <v>92</v>
      </c>
      <c r="B73" s="203"/>
      <c r="C73" s="203"/>
      <c r="D73" s="203"/>
      <c r="E73" s="203"/>
      <c r="F73" s="203"/>
      <c r="G73" s="30">
        <v>0.5</v>
      </c>
      <c r="H73" s="30">
        <f t="shared" si="9"/>
        <v>0</v>
      </c>
      <c r="I73" s="31"/>
      <c r="J73" s="124" t="s">
        <v>202</v>
      </c>
      <c r="K73" s="129"/>
      <c r="L73" s="129"/>
      <c r="M73" s="129"/>
      <c r="N73" s="129"/>
      <c r="O73" s="130"/>
      <c r="P73" s="30">
        <v>0.25</v>
      </c>
      <c r="Q73" s="30">
        <f t="shared" si="7"/>
        <v>0</v>
      </c>
      <c r="R73" s="30"/>
      <c r="S73" s="120" t="s">
        <v>84</v>
      </c>
      <c r="T73" s="120"/>
      <c r="U73" s="120"/>
      <c r="V73" s="120"/>
      <c r="W73" s="120"/>
      <c r="X73" s="120"/>
      <c r="Y73" s="30">
        <v>2</v>
      </c>
      <c r="Z73" s="30">
        <f t="shared" si="8"/>
        <v>0</v>
      </c>
      <c r="AA73" s="30"/>
      <c r="AB73" s="124"/>
      <c r="AC73" s="148"/>
      <c r="AD73" s="148"/>
      <c r="AE73" s="148"/>
      <c r="AF73" s="148"/>
      <c r="AG73" s="148"/>
      <c r="AH73" s="129"/>
      <c r="AI73" s="129"/>
      <c r="AJ73" s="142"/>
      <c r="AK73" s="37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ht="15" thickTop="1" thickBot="1" x14ac:dyDescent="0.2">
      <c r="A74" s="265" t="s">
        <v>10</v>
      </c>
      <c r="B74" s="266"/>
      <c r="C74" s="266"/>
      <c r="D74" s="266"/>
      <c r="E74" s="266"/>
      <c r="F74" s="267"/>
      <c r="G74" s="73"/>
      <c r="H74" s="73"/>
      <c r="I74" s="104" t="s">
        <v>199</v>
      </c>
      <c r="J74" s="141" t="s">
        <v>177</v>
      </c>
      <c r="K74" s="129"/>
      <c r="L74" s="129"/>
      <c r="M74" s="129"/>
      <c r="N74" s="129"/>
      <c r="O74" s="130"/>
      <c r="P74" s="30">
        <v>0.25</v>
      </c>
      <c r="Q74" s="30">
        <f t="shared" si="7"/>
        <v>0</v>
      </c>
      <c r="R74" s="33"/>
      <c r="S74" s="120" t="s">
        <v>87</v>
      </c>
      <c r="T74" s="120"/>
      <c r="U74" s="120"/>
      <c r="V74" s="120"/>
      <c r="W74" s="120"/>
      <c r="X74" s="120"/>
      <c r="Y74" s="30">
        <v>1</v>
      </c>
      <c r="Z74" s="30">
        <f t="shared" si="8"/>
        <v>0</v>
      </c>
      <c r="AA74" s="30"/>
      <c r="AB74" s="124"/>
      <c r="AC74" s="148"/>
      <c r="AD74" s="148"/>
      <c r="AE74" s="148"/>
      <c r="AF74" s="148"/>
      <c r="AG74" s="148"/>
      <c r="AH74" s="129"/>
      <c r="AI74" s="129"/>
      <c r="AJ74" s="142"/>
      <c r="AK74" s="37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ht="14" thickTop="1" x14ac:dyDescent="0.15">
      <c r="A75" s="181" t="s">
        <v>13</v>
      </c>
      <c r="B75" s="182"/>
      <c r="C75" s="182"/>
      <c r="D75" s="183"/>
      <c r="E75" s="237" t="s">
        <v>14</v>
      </c>
      <c r="F75" s="238"/>
      <c r="G75" s="30">
        <v>1</v>
      </c>
      <c r="H75" s="30">
        <f t="shared" ref="H75:H86" si="10">SUM(G75*I75)</f>
        <v>0</v>
      </c>
      <c r="I75" s="83"/>
      <c r="J75" s="124" t="s">
        <v>176</v>
      </c>
      <c r="K75" s="129"/>
      <c r="L75" s="129"/>
      <c r="M75" s="129"/>
      <c r="N75" s="129"/>
      <c r="O75" s="130"/>
      <c r="P75" s="30">
        <v>0.25</v>
      </c>
      <c r="Q75" s="30">
        <f t="shared" si="7"/>
        <v>0</v>
      </c>
      <c r="R75" s="30"/>
      <c r="S75" s="120" t="s">
        <v>181</v>
      </c>
      <c r="T75" s="120"/>
      <c r="U75" s="120"/>
      <c r="V75" s="63" t="s">
        <v>42</v>
      </c>
      <c r="W75" s="38" t="s">
        <v>43</v>
      </c>
      <c r="X75" s="63" t="s">
        <v>44</v>
      </c>
      <c r="Y75" s="65">
        <v>2.5</v>
      </c>
      <c r="Z75" s="30">
        <f t="shared" si="8"/>
        <v>0</v>
      </c>
      <c r="AA75" s="30"/>
      <c r="AB75" s="124"/>
      <c r="AC75" s="148"/>
      <c r="AD75" s="148"/>
      <c r="AE75" s="148"/>
      <c r="AF75" s="148"/>
      <c r="AG75" s="148"/>
      <c r="AH75" s="129"/>
      <c r="AI75" s="129"/>
      <c r="AJ75" s="142"/>
      <c r="AK75" s="37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ht="14" thickBot="1" x14ac:dyDescent="0.2">
      <c r="A76" s="141"/>
      <c r="B76" s="125"/>
      <c r="C76" s="125"/>
      <c r="D76" s="126"/>
      <c r="E76" s="146" t="s">
        <v>17</v>
      </c>
      <c r="F76" s="147"/>
      <c r="G76" s="30">
        <v>2</v>
      </c>
      <c r="H76" s="30">
        <f t="shared" si="10"/>
        <v>0</v>
      </c>
      <c r="I76" s="31"/>
      <c r="J76" s="174" t="s">
        <v>78</v>
      </c>
      <c r="K76" s="174"/>
      <c r="L76" s="174"/>
      <c r="M76" s="174"/>
      <c r="N76" s="174"/>
      <c r="O76" s="174"/>
      <c r="P76" s="30">
        <v>0.25</v>
      </c>
      <c r="Q76" s="30">
        <f t="shared" si="7"/>
        <v>0</v>
      </c>
      <c r="R76" s="82"/>
      <c r="S76" s="59" t="s">
        <v>182</v>
      </c>
      <c r="T76" s="60"/>
      <c r="U76" s="61"/>
      <c r="V76" s="63" t="s">
        <v>42</v>
      </c>
      <c r="W76" s="38" t="s">
        <v>43</v>
      </c>
      <c r="X76" s="63" t="s">
        <v>44</v>
      </c>
      <c r="Y76" s="65">
        <v>1</v>
      </c>
      <c r="Z76" s="30">
        <f t="shared" si="8"/>
        <v>0</v>
      </c>
      <c r="AA76" s="30"/>
      <c r="AB76" s="150"/>
      <c r="AC76" s="151"/>
      <c r="AD76" s="151"/>
      <c r="AE76" s="151"/>
      <c r="AF76" s="151"/>
      <c r="AG76" s="151"/>
      <c r="AH76" s="152"/>
      <c r="AI76" s="152"/>
      <c r="AJ76" s="153"/>
      <c r="AK76" s="37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ht="15" thickTop="1" thickBot="1" x14ac:dyDescent="0.2">
      <c r="A77" s="141"/>
      <c r="B77" s="125"/>
      <c r="C77" s="125"/>
      <c r="D77" s="126"/>
      <c r="E77" s="146" t="s">
        <v>19</v>
      </c>
      <c r="F77" s="147"/>
      <c r="G77" s="30">
        <v>3</v>
      </c>
      <c r="H77" s="30">
        <f t="shared" si="10"/>
        <v>0</v>
      </c>
      <c r="I77" s="31"/>
      <c r="J77" s="269" t="s">
        <v>80</v>
      </c>
      <c r="K77" s="270"/>
      <c r="L77" s="270"/>
      <c r="M77" s="270"/>
      <c r="N77" s="270"/>
      <c r="O77" s="270"/>
      <c r="P77" s="72"/>
      <c r="Q77" s="102"/>
      <c r="R77" s="103" t="s">
        <v>199</v>
      </c>
      <c r="S77" s="141" t="s">
        <v>91</v>
      </c>
      <c r="T77" s="148"/>
      <c r="U77" s="149"/>
      <c r="V77" s="63" t="s">
        <v>42</v>
      </c>
      <c r="W77" s="63" t="s">
        <v>43</v>
      </c>
      <c r="X77" s="63" t="s">
        <v>44</v>
      </c>
      <c r="Y77" s="30">
        <v>6</v>
      </c>
      <c r="Z77" s="30">
        <f t="shared" si="8"/>
        <v>0</v>
      </c>
      <c r="AA77" s="31"/>
      <c r="AB77" s="232" t="s">
        <v>213</v>
      </c>
      <c r="AC77" s="233"/>
      <c r="AD77" s="233"/>
      <c r="AE77" s="233"/>
      <c r="AF77" s="233"/>
      <c r="AG77" s="233"/>
      <c r="AH77" s="234"/>
      <c r="AI77" s="234"/>
      <c r="AJ77" s="235"/>
      <c r="AK77" s="37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ht="14" thickTop="1" x14ac:dyDescent="0.15">
      <c r="A78" s="141" t="s">
        <v>157</v>
      </c>
      <c r="B78" s="125"/>
      <c r="C78" s="125"/>
      <c r="D78" s="125"/>
      <c r="E78" s="125"/>
      <c r="F78" s="126"/>
      <c r="G78" s="30">
        <v>1</v>
      </c>
      <c r="H78" s="30">
        <f t="shared" si="10"/>
        <v>0</v>
      </c>
      <c r="I78" s="36"/>
      <c r="J78" s="239" t="s">
        <v>83</v>
      </c>
      <c r="K78" s="239"/>
      <c r="L78" s="239"/>
      <c r="M78" s="239"/>
      <c r="N78" s="239"/>
      <c r="O78" s="239"/>
      <c r="P78" s="33">
        <v>1.5</v>
      </c>
      <c r="Q78" s="33">
        <f>SUM(P78*R78)</f>
        <v>0</v>
      </c>
      <c r="R78" s="101"/>
      <c r="S78" s="62" t="s">
        <v>94</v>
      </c>
      <c r="T78" s="62"/>
      <c r="U78" s="62"/>
      <c r="V78" s="62"/>
      <c r="W78" s="62"/>
      <c r="X78" s="62"/>
      <c r="Y78" s="30">
        <v>10</v>
      </c>
      <c r="Z78" s="30">
        <f t="shared" si="8"/>
        <v>0</v>
      </c>
      <c r="AA78" s="30"/>
      <c r="AB78" s="121"/>
      <c r="AC78" s="122"/>
      <c r="AD78" s="122"/>
      <c r="AE78" s="122"/>
      <c r="AF78" s="122"/>
      <c r="AG78" s="122"/>
      <c r="AH78" s="162"/>
      <c r="AI78" s="162"/>
      <c r="AJ78" s="163"/>
      <c r="AK78" s="37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x14ac:dyDescent="0.15">
      <c r="A79" s="141" t="s">
        <v>24</v>
      </c>
      <c r="B79" s="125"/>
      <c r="C79" s="125"/>
      <c r="D79" s="126"/>
      <c r="E79" s="146" t="s">
        <v>14</v>
      </c>
      <c r="F79" s="147"/>
      <c r="G79" s="30">
        <v>0.25</v>
      </c>
      <c r="H79" s="30">
        <f t="shared" si="10"/>
        <v>0</v>
      </c>
      <c r="I79" s="36"/>
      <c r="J79" s="143" t="s">
        <v>179</v>
      </c>
      <c r="K79" s="144"/>
      <c r="L79" s="144"/>
      <c r="M79" s="144"/>
      <c r="N79" s="144"/>
      <c r="O79" s="145"/>
      <c r="P79" s="33">
        <v>2</v>
      </c>
      <c r="Q79" s="33">
        <f t="shared" ref="Q79:Q86" si="11">SUM(P79*R79)</f>
        <v>0</v>
      </c>
      <c r="R79" s="39"/>
      <c r="S79" s="124" t="s">
        <v>97</v>
      </c>
      <c r="T79" s="148"/>
      <c r="U79" s="148"/>
      <c r="V79" s="148"/>
      <c r="W79" s="148"/>
      <c r="X79" s="149"/>
      <c r="Y79" s="30">
        <v>1</v>
      </c>
      <c r="Z79" s="30">
        <f t="shared" si="8"/>
        <v>0</v>
      </c>
      <c r="AA79" s="30"/>
      <c r="AB79" s="124"/>
      <c r="AC79" s="125"/>
      <c r="AD79" s="125"/>
      <c r="AE79" s="125"/>
      <c r="AF79" s="125"/>
      <c r="AG79" s="125"/>
      <c r="AH79" s="129"/>
      <c r="AI79" s="129"/>
      <c r="AJ79" s="142"/>
      <c r="AK79" s="40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</row>
    <row r="80" spans="1:256" x14ac:dyDescent="0.15">
      <c r="A80" s="141"/>
      <c r="B80" s="125"/>
      <c r="C80" s="125"/>
      <c r="D80" s="126"/>
      <c r="E80" s="146" t="s">
        <v>17</v>
      </c>
      <c r="F80" s="147"/>
      <c r="G80" s="30">
        <v>0.5</v>
      </c>
      <c r="H80" s="30">
        <f t="shared" si="10"/>
        <v>0</v>
      </c>
      <c r="I80" s="36"/>
      <c r="J80" s="156" t="s">
        <v>86</v>
      </c>
      <c r="K80" s="156"/>
      <c r="L80" s="156"/>
      <c r="M80" s="156"/>
      <c r="N80" s="156"/>
      <c r="O80" s="156"/>
      <c r="P80" s="33">
        <v>1</v>
      </c>
      <c r="Q80" s="33">
        <f t="shared" si="11"/>
        <v>0</v>
      </c>
      <c r="R80" s="39"/>
      <c r="S80" s="124" t="s">
        <v>99</v>
      </c>
      <c r="T80" s="148"/>
      <c r="U80" s="148"/>
      <c r="V80" s="148"/>
      <c r="W80" s="148"/>
      <c r="X80" s="149"/>
      <c r="Y80" s="30">
        <v>2</v>
      </c>
      <c r="Z80" s="30">
        <f t="shared" si="8"/>
        <v>0</v>
      </c>
      <c r="AA80" s="30"/>
      <c r="AB80" s="124"/>
      <c r="AC80" s="125"/>
      <c r="AD80" s="125"/>
      <c r="AE80" s="125"/>
      <c r="AF80" s="125"/>
      <c r="AG80" s="125"/>
      <c r="AH80" s="129"/>
      <c r="AI80" s="129"/>
      <c r="AJ80" s="142"/>
      <c r="AK80" s="40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</row>
    <row r="81" spans="1:256" ht="13.5" customHeight="1" x14ac:dyDescent="0.15">
      <c r="A81" s="141"/>
      <c r="B81" s="125"/>
      <c r="C81" s="125"/>
      <c r="D81" s="126"/>
      <c r="E81" s="146" t="s">
        <v>19</v>
      </c>
      <c r="F81" s="147"/>
      <c r="G81" s="30">
        <v>1</v>
      </c>
      <c r="H81" s="30">
        <f t="shared" si="10"/>
        <v>0</v>
      </c>
      <c r="I81" s="36"/>
      <c r="J81" s="143" t="s">
        <v>178</v>
      </c>
      <c r="K81" s="144"/>
      <c r="L81" s="144"/>
      <c r="M81" s="144"/>
      <c r="N81" s="144"/>
      <c r="O81" s="145"/>
      <c r="P81" s="33">
        <v>0.25</v>
      </c>
      <c r="Q81" s="33">
        <f t="shared" si="11"/>
        <v>0</v>
      </c>
      <c r="R81" s="39"/>
      <c r="S81" s="124" t="s">
        <v>101</v>
      </c>
      <c r="T81" s="148"/>
      <c r="U81" s="148"/>
      <c r="V81" s="148"/>
      <c r="W81" s="148"/>
      <c r="X81" s="149"/>
      <c r="Y81" s="30">
        <v>2</v>
      </c>
      <c r="Z81" s="30">
        <f t="shared" si="8"/>
        <v>0</v>
      </c>
      <c r="AA81" s="30"/>
      <c r="AB81" s="124"/>
      <c r="AC81" s="125"/>
      <c r="AD81" s="125"/>
      <c r="AE81" s="125"/>
      <c r="AF81" s="125"/>
      <c r="AG81" s="125"/>
      <c r="AH81" s="129"/>
      <c r="AI81" s="129"/>
      <c r="AJ81" s="142"/>
      <c r="AK81" s="40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</row>
    <row r="82" spans="1:256" x14ac:dyDescent="0.15">
      <c r="A82" s="141" t="s">
        <v>29</v>
      </c>
      <c r="B82" s="125"/>
      <c r="C82" s="125"/>
      <c r="D82" s="125"/>
      <c r="E82" s="125"/>
      <c r="F82" s="126"/>
      <c r="G82" s="30">
        <v>2</v>
      </c>
      <c r="H82" s="30">
        <f t="shared" si="10"/>
        <v>0</v>
      </c>
      <c r="I82" s="36"/>
      <c r="J82" s="156" t="s">
        <v>88</v>
      </c>
      <c r="K82" s="156"/>
      <c r="L82" s="156"/>
      <c r="M82" s="156"/>
      <c r="N82" s="156"/>
      <c r="O82" s="156"/>
      <c r="P82" s="33">
        <v>0.25</v>
      </c>
      <c r="Q82" s="33">
        <f t="shared" si="11"/>
        <v>0</v>
      </c>
      <c r="R82" s="39"/>
      <c r="S82" s="124" t="s">
        <v>196</v>
      </c>
      <c r="T82" s="148"/>
      <c r="U82" s="148"/>
      <c r="V82" s="148"/>
      <c r="W82" s="148"/>
      <c r="X82" s="149"/>
      <c r="Y82" s="30">
        <v>2</v>
      </c>
      <c r="Z82" s="30">
        <f t="shared" si="8"/>
        <v>0</v>
      </c>
      <c r="AA82" s="30"/>
      <c r="AB82" s="124"/>
      <c r="AC82" s="125"/>
      <c r="AD82" s="125"/>
      <c r="AE82" s="125"/>
      <c r="AF82" s="125"/>
      <c r="AG82" s="125"/>
      <c r="AH82" s="129"/>
      <c r="AI82" s="129"/>
      <c r="AJ82" s="142"/>
      <c r="AK82" s="40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</row>
    <row r="83" spans="1:256" x14ac:dyDescent="0.15">
      <c r="A83" s="140" t="s">
        <v>32</v>
      </c>
      <c r="B83" s="120"/>
      <c r="C83" s="120"/>
      <c r="D83" s="120"/>
      <c r="E83" s="120"/>
      <c r="F83" s="120"/>
      <c r="G83" s="30">
        <v>1</v>
      </c>
      <c r="H83" s="30">
        <f t="shared" si="10"/>
        <v>0</v>
      </c>
      <c r="I83" s="36"/>
      <c r="J83" s="156" t="s">
        <v>90</v>
      </c>
      <c r="K83" s="156"/>
      <c r="L83" s="156"/>
      <c r="M83" s="156"/>
      <c r="N83" s="156"/>
      <c r="O83" s="156"/>
      <c r="P83" s="33">
        <v>0.75</v>
      </c>
      <c r="Q83" s="33">
        <f t="shared" si="11"/>
        <v>0</v>
      </c>
      <c r="R83" s="39"/>
      <c r="S83" s="120" t="s">
        <v>104</v>
      </c>
      <c r="T83" s="120"/>
      <c r="U83" s="120"/>
      <c r="V83" s="120"/>
      <c r="W83" s="120"/>
      <c r="X83" s="120"/>
      <c r="Y83" s="65">
        <v>0.25</v>
      </c>
      <c r="Z83" s="30">
        <f t="shared" si="8"/>
        <v>0</v>
      </c>
      <c r="AA83" s="30"/>
      <c r="AB83" s="124"/>
      <c r="AC83" s="125"/>
      <c r="AD83" s="125"/>
      <c r="AE83" s="125"/>
      <c r="AF83" s="125"/>
      <c r="AG83" s="125"/>
      <c r="AH83" s="129"/>
      <c r="AI83" s="129"/>
      <c r="AJ83" s="142"/>
      <c r="AK83" s="40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</row>
    <row r="84" spans="1:256" x14ac:dyDescent="0.15">
      <c r="A84" s="140" t="s">
        <v>35</v>
      </c>
      <c r="B84" s="120"/>
      <c r="C84" s="120"/>
      <c r="D84" s="120"/>
      <c r="E84" s="120"/>
      <c r="F84" s="120"/>
      <c r="G84" s="30">
        <v>0.5</v>
      </c>
      <c r="H84" s="30">
        <f t="shared" si="10"/>
        <v>0</v>
      </c>
      <c r="I84" s="31"/>
      <c r="J84" s="120" t="s">
        <v>93</v>
      </c>
      <c r="K84" s="120"/>
      <c r="L84" s="120"/>
      <c r="M84" s="120"/>
      <c r="N84" s="120"/>
      <c r="O84" s="120"/>
      <c r="P84" s="30">
        <v>0.25</v>
      </c>
      <c r="Q84" s="30">
        <f t="shared" si="11"/>
        <v>0</v>
      </c>
      <c r="R84" s="41"/>
      <c r="S84" s="254"/>
      <c r="T84" s="255"/>
      <c r="U84" s="255"/>
      <c r="V84" s="255"/>
      <c r="W84" s="255"/>
      <c r="X84" s="256"/>
      <c r="Y84" s="42"/>
      <c r="Z84" s="30"/>
      <c r="AA84" s="41"/>
      <c r="AB84" s="124"/>
      <c r="AC84" s="125"/>
      <c r="AD84" s="125"/>
      <c r="AE84" s="125"/>
      <c r="AF84" s="125"/>
      <c r="AG84" s="125"/>
      <c r="AH84" s="129"/>
      <c r="AI84" s="129"/>
      <c r="AJ84" s="14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</row>
    <row r="85" spans="1:256" x14ac:dyDescent="0.15">
      <c r="A85" s="140" t="s">
        <v>38</v>
      </c>
      <c r="B85" s="120"/>
      <c r="C85" s="120"/>
      <c r="D85" s="120"/>
      <c r="E85" s="120"/>
      <c r="F85" s="120"/>
      <c r="G85" s="30">
        <v>1</v>
      </c>
      <c r="H85" s="30">
        <f t="shared" si="10"/>
        <v>0</v>
      </c>
      <c r="I85" s="31"/>
      <c r="J85" s="120" t="s">
        <v>96</v>
      </c>
      <c r="K85" s="120"/>
      <c r="L85" s="120"/>
      <c r="M85" s="120"/>
      <c r="N85" s="120"/>
      <c r="O85" s="120"/>
      <c r="P85" s="30">
        <v>0.25</v>
      </c>
      <c r="Q85" s="30">
        <f t="shared" si="11"/>
        <v>0</v>
      </c>
      <c r="R85" s="41"/>
      <c r="S85" s="254"/>
      <c r="T85" s="255"/>
      <c r="U85" s="255"/>
      <c r="V85" s="255"/>
      <c r="W85" s="255"/>
      <c r="X85" s="256"/>
      <c r="Y85" s="42"/>
      <c r="Z85" s="30"/>
      <c r="AA85" s="41"/>
      <c r="AB85" s="124"/>
      <c r="AC85" s="125"/>
      <c r="AD85" s="125"/>
      <c r="AE85" s="125"/>
      <c r="AF85" s="125"/>
      <c r="AG85" s="125"/>
      <c r="AH85" s="129"/>
      <c r="AI85" s="129"/>
      <c r="AJ85" s="14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</row>
    <row r="86" spans="1:256" ht="14" thickBot="1" x14ac:dyDescent="0.2">
      <c r="A86" s="173" t="s">
        <v>41</v>
      </c>
      <c r="B86" s="174"/>
      <c r="C86" s="174"/>
      <c r="D86" s="95" t="s">
        <v>42</v>
      </c>
      <c r="E86" s="95" t="s">
        <v>43</v>
      </c>
      <c r="F86" s="95" t="s">
        <v>44</v>
      </c>
      <c r="G86" s="96">
        <v>1</v>
      </c>
      <c r="H86" s="96">
        <f t="shared" si="10"/>
        <v>0</v>
      </c>
      <c r="I86" s="97"/>
      <c r="J86" s="259" t="s">
        <v>98</v>
      </c>
      <c r="K86" s="259"/>
      <c r="L86" s="259"/>
      <c r="M86" s="259"/>
      <c r="N86" s="259"/>
      <c r="O86" s="259"/>
      <c r="P86" s="98">
        <v>0.25</v>
      </c>
      <c r="Q86" s="96">
        <f t="shared" si="11"/>
        <v>0</v>
      </c>
      <c r="R86" s="99"/>
      <c r="S86" s="177"/>
      <c r="T86" s="178"/>
      <c r="U86" s="178"/>
      <c r="V86" s="178"/>
      <c r="W86" s="178"/>
      <c r="X86" s="179"/>
      <c r="Y86" s="100"/>
      <c r="Z86" s="96"/>
      <c r="AA86" s="99"/>
      <c r="AB86" s="250"/>
      <c r="AC86" s="251"/>
      <c r="AD86" s="251"/>
      <c r="AE86" s="251"/>
      <c r="AF86" s="251"/>
      <c r="AG86" s="251"/>
      <c r="AH86" s="252"/>
      <c r="AI86" s="252"/>
      <c r="AJ86" s="253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</row>
    <row r="87" spans="1:256" ht="13.5" customHeight="1" thickTop="1" thickBot="1" x14ac:dyDescent="0.2">
      <c r="H87" s="43"/>
      <c r="I87" s="81">
        <f>+SUM(H34:H86)</f>
        <v>0</v>
      </c>
      <c r="J87" s="43"/>
      <c r="R87" s="81">
        <f>+SUM(Q34:Q86)</f>
        <v>0</v>
      </c>
      <c r="AA87" s="81">
        <f>+SUM(Z34:Z83)</f>
        <v>0.25</v>
      </c>
      <c r="AB87" s="44"/>
      <c r="AC87" s="44"/>
      <c r="AD87" s="44"/>
      <c r="AE87" s="44"/>
      <c r="AF87" s="44"/>
      <c r="AG87" s="44"/>
      <c r="AH87" s="37"/>
      <c r="AI87" s="43"/>
      <c r="AJ87" s="81">
        <f>+SUM(AI34:AI56)</f>
        <v>0</v>
      </c>
      <c r="AK87" s="37"/>
      <c r="AL87" s="1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ht="13.5" customHeight="1" x14ac:dyDescent="0.15">
      <c r="A88" s="76" t="s">
        <v>223</v>
      </c>
      <c r="J88" s="43"/>
      <c r="AB88" s="44"/>
      <c r="AC88" s="44"/>
      <c r="AD88" s="44"/>
      <c r="AE88" s="44"/>
      <c r="AF88" s="44"/>
      <c r="AG88" s="44"/>
      <c r="AH88" s="37"/>
      <c r="AI88" s="43"/>
      <c r="AJ88" s="43"/>
      <c r="AK88" s="37"/>
      <c r="AL88" s="1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ht="13.5" customHeight="1" x14ac:dyDescent="0.1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44"/>
      <c r="AD89" s="44"/>
      <c r="AE89" s="44"/>
      <c r="AF89" s="44"/>
      <c r="AG89" s="44"/>
      <c r="AH89" s="37"/>
      <c r="AI89" s="43"/>
      <c r="AJ89" s="43"/>
      <c r="AK89" s="37"/>
      <c r="AL89" s="1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x14ac:dyDescent="0.15">
      <c r="A90" s="76" t="s">
        <v>198</v>
      </c>
      <c r="B90" s="77"/>
      <c r="C90" s="77"/>
      <c r="D90" s="77"/>
      <c r="E90" s="77"/>
      <c r="F90" s="77"/>
      <c r="G90" s="77"/>
      <c r="H90" s="78"/>
      <c r="I90" s="78"/>
      <c r="J90" s="79"/>
      <c r="K90" s="79"/>
      <c r="L90" s="79"/>
      <c r="M90" s="80"/>
      <c r="N90" s="80"/>
      <c r="O90" s="79"/>
      <c r="W90" s="43"/>
      <c r="X90" s="43"/>
      <c r="Y90" s="43"/>
      <c r="Z90" s="43"/>
      <c r="AA90" s="43"/>
      <c r="AB90" s="44"/>
      <c r="AC90" s="44"/>
      <c r="AD90" s="44"/>
      <c r="AE90" s="44"/>
      <c r="AF90" s="44"/>
      <c r="AG90" s="44"/>
      <c r="AH90" s="37"/>
      <c r="AI90" s="43"/>
      <c r="AJ90" s="43"/>
      <c r="AK90" s="37"/>
      <c r="AL90" s="1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x14ac:dyDescent="0.15">
      <c r="A91" s="67" t="s">
        <v>217</v>
      </c>
      <c r="B91" s="45"/>
      <c r="C91" s="45"/>
      <c r="D91" s="46"/>
      <c r="E91" s="64"/>
      <c r="G91" s="45"/>
      <c r="H91" s="46"/>
      <c r="I91" s="47"/>
      <c r="M91" s="43"/>
      <c r="N91" s="43"/>
      <c r="W91" s="43"/>
      <c r="X91" s="43"/>
      <c r="Y91" s="43"/>
      <c r="Z91" s="43"/>
      <c r="AA91" s="43"/>
      <c r="AB91" s="44"/>
      <c r="AC91" s="44"/>
      <c r="AD91" s="44"/>
      <c r="AE91" s="44"/>
      <c r="AF91" s="44"/>
      <c r="AG91" s="44"/>
      <c r="AH91" s="37"/>
      <c r="AI91" s="43"/>
      <c r="AJ91" s="43"/>
      <c r="AK91" s="37"/>
      <c r="AL91" s="1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x14ac:dyDescent="0.15">
      <c r="A92" s="48"/>
      <c r="B92" s="1"/>
      <c r="C92" s="1"/>
      <c r="D92" s="1"/>
      <c r="E92" s="1"/>
      <c r="F92" s="1"/>
      <c r="G92" s="1"/>
      <c r="H92" s="1"/>
      <c r="I92" s="1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44"/>
      <c r="AC92" s="44"/>
      <c r="AD92" s="44"/>
      <c r="AE92" s="44"/>
      <c r="AF92" s="44"/>
      <c r="AG92" s="44"/>
      <c r="AH92" s="37"/>
      <c r="AI92" s="43"/>
      <c r="AJ92" s="43"/>
      <c r="AK92" s="49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x14ac:dyDescent="0.15">
      <c r="A93" s="1"/>
      <c r="B93" s="1"/>
      <c r="C93" s="1"/>
      <c r="D93" s="1"/>
      <c r="E93" s="1"/>
      <c r="F93" s="1"/>
      <c r="G93" s="1"/>
      <c r="H93" s="1"/>
      <c r="I93" s="1"/>
      <c r="J93" s="50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44"/>
      <c r="AC93" s="44"/>
      <c r="AD93" s="44"/>
      <c r="AE93" s="44"/>
      <c r="AF93" s="44"/>
      <c r="AG93" s="44"/>
      <c r="AH93" s="37"/>
      <c r="AI93" s="43"/>
      <c r="AJ93" s="43"/>
      <c r="AK93" s="1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ht="14" thickBot="1" x14ac:dyDescent="0.2">
      <c r="A94" s="161" t="s">
        <v>125</v>
      </c>
      <c r="B94" s="161"/>
      <c r="C94" s="161"/>
      <c r="D94" s="161"/>
      <c r="E94" s="161"/>
      <c r="F94" s="1"/>
      <c r="G94" s="1"/>
      <c r="H94" s="51"/>
      <c r="I94" s="245">
        <f>+I87+R87+AA87+AJ87</f>
        <v>0.25</v>
      </c>
      <c r="J94" s="246"/>
      <c r="K94" s="43"/>
      <c r="L94" s="43"/>
      <c r="M94" s="43"/>
      <c r="N94" s="43"/>
      <c r="O94" s="43"/>
      <c r="P94" s="43"/>
      <c r="Q94" s="43"/>
      <c r="R94" s="43"/>
      <c r="S94" s="24"/>
      <c r="T94" s="24"/>
      <c r="U94" s="24"/>
      <c r="V94" s="24"/>
      <c r="W94" s="24"/>
      <c r="X94" s="24"/>
      <c r="Y94" s="24"/>
      <c r="Z94" s="24"/>
      <c r="AA94" s="260" t="s">
        <v>128</v>
      </c>
      <c r="AB94" s="261"/>
      <c r="AC94" s="261"/>
      <c r="AD94" s="261"/>
      <c r="AE94" s="261"/>
      <c r="AF94" s="44"/>
      <c r="AG94" s="44"/>
      <c r="AH94" s="37"/>
      <c r="AI94" s="43"/>
      <c r="AJ94" s="43"/>
      <c r="AK94" s="1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ht="13.5" customHeight="1" thickBot="1" x14ac:dyDescent="0.2">
      <c r="A95" s="161" t="s">
        <v>126</v>
      </c>
      <c r="B95" s="161"/>
      <c r="C95" s="161"/>
      <c r="D95" s="161"/>
      <c r="E95" s="161"/>
      <c r="F95" s="1"/>
      <c r="G95" s="1"/>
      <c r="H95" s="52">
        <f>SUM(H94*17)</f>
        <v>0</v>
      </c>
      <c r="I95" s="114">
        <f>+I94*17</f>
        <v>4.25</v>
      </c>
      <c r="J95" s="115"/>
      <c r="K95" s="43"/>
      <c r="L95" s="43"/>
      <c r="M95" s="43"/>
      <c r="N95" s="43"/>
      <c r="O95" s="43"/>
      <c r="P95" s="43"/>
      <c r="Q95" s="43"/>
      <c r="R95" s="43"/>
      <c r="S95" s="24"/>
      <c r="T95" s="24"/>
      <c r="U95" s="24"/>
      <c r="V95" s="24"/>
      <c r="W95" s="24"/>
      <c r="X95" s="24"/>
      <c r="Y95" s="24"/>
      <c r="Z95" s="24"/>
      <c r="AA95" s="241">
        <f>+I97</f>
        <v>4.9725000000000001</v>
      </c>
      <c r="AB95" s="242"/>
      <c r="AC95" s="242"/>
      <c r="AD95" s="242"/>
      <c r="AE95" s="243"/>
      <c r="AF95" s="44"/>
      <c r="AG95" s="44"/>
      <c r="AH95" s="37"/>
      <c r="AI95" s="43"/>
      <c r="AJ95" s="43"/>
      <c r="AK95" s="53"/>
    </row>
    <row r="96" spans="1:256" x14ac:dyDescent="0.15">
      <c r="A96" s="161" t="s">
        <v>127</v>
      </c>
      <c r="B96" s="161"/>
      <c r="C96" s="161"/>
      <c r="D96" s="161"/>
      <c r="E96" s="161"/>
      <c r="F96" s="1"/>
      <c r="G96" s="1"/>
      <c r="H96" s="52">
        <f>SUM(H95/20/5*17)</f>
        <v>0</v>
      </c>
      <c r="I96" s="114">
        <f>SUM(I95/20/5*17)</f>
        <v>0.72249999999999992</v>
      </c>
      <c r="J96" s="115"/>
      <c r="K96" s="50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4"/>
      <c r="AC96" s="44"/>
      <c r="AD96" s="44"/>
      <c r="AE96" s="44"/>
      <c r="AF96" s="44"/>
      <c r="AG96" s="44"/>
      <c r="AH96" s="37"/>
      <c r="AI96" s="43"/>
      <c r="AJ96" s="43"/>
      <c r="AK96" s="53"/>
    </row>
    <row r="97" spans="1:37" x14ac:dyDescent="0.15">
      <c r="A97" s="161" t="s">
        <v>128</v>
      </c>
      <c r="B97" s="161"/>
      <c r="C97" s="161"/>
      <c r="D97" s="161"/>
      <c r="E97" s="161"/>
      <c r="F97" s="1"/>
      <c r="G97" s="1"/>
      <c r="H97" s="54">
        <f>SUM(H95:I96)</f>
        <v>4.9725000000000001</v>
      </c>
      <c r="I97" s="257">
        <f>+I95+I96</f>
        <v>4.9725000000000001</v>
      </c>
      <c r="J97" s="258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37"/>
      <c r="AC97" s="44"/>
      <c r="AD97" s="44"/>
      <c r="AE97" s="44"/>
      <c r="AF97" s="44"/>
      <c r="AG97" s="44"/>
      <c r="AH97" s="44"/>
      <c r="AI97" s="37"/>
      <c r="AJ97" s="37"/>
      <c r="AK97" s="53"/>
    </row>
    <row r="98" spans="1:37" x14ac:dyDescent="0.15">
      <c r="A98" s="1"/>
      <c r="B98" s="1"/>
      <c r="C98" s="1"/>
      <c r="D98" s="1"/>
      <c r="E98" s="1"/>
      <c r="F98" s="1"/>
      <c r="G98" s="1"/>
      <c r="H98" s="1"/>
      <c r="I98" s="1"/>
      <c r="J98" s="55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37"/>
      <c r="AC98" s="44"/>
      <c r="AD98" s="44"/>
      <c r="AE98" s="44"/>
      <c r="AF98" s="44"/>
      <c r="AG98" s="44"/>
      <c r="AH98" s="44"/>
      <c r="AI98" s="37"/>
      <c r="AJ98" s="37"/>
    </row>
    <row r="99" spans="1:37" x14ac:dyDescent="0.15">
      <c r="K99" s="49"/>
      <c r="L99" s="49"/>
      <c r="M99" s="49"/>
      <c r="N99" s="49"/>
      <c r="O99" s="49"/>
      <c r="P99" s="49"/>
      <c r="Q99" s="49"/>
      <c r="R99" s="49"/>
      <c r="S99" s="43"/>
      <c r="AB99" s="1"/>
      <c r="AC99" s="1"/>
      <c r="AD99" s="1"/>
      <c r="AE99" s="1"/>
      <c r="AF99" s="1"/>
      <c r="AG99" s="1"/>
      <c r="AH99" s="1"/>
      <c r="AI99" s="1"/>
      <c r="AJ99" s="1"/>
    </row>
    <row r="100" spans="1:37" x14ac:dyDescent="0.15">
      <c r="K100" s="55"/>
      <c r="L100" s="55"/>
      <c r="M100" s="55"/>
      <c r="N100" s="55"/>
      <c r="O100" s="55"/>
      <c r="P100" s="55"/>
      <c r="Q100" s="55"/>
      <c r="R100" s="55"/>
      <c r="S100" s="43"/>
    </row>
    <row r="101" spans="1:37" x14ac:dyDescent="0.15">
      <c r="K101" s="56"/>
      <c r="L101" s="56"/>
      <c r="M101" s="56"/>
      <c r="N101" s="56"/>
      <c r="O101" s="57"/>
      <c r="P101" s="57"/>
      <c r="Q101" s="57"/>
      <c r="R101" s="58"/>
      <c r="S101" s="43"/>
    </row>
    <row r="102" spans="1:37" x14ac:dyDescent="0.15">
      <c r="K102" s="43"/>
      <c r="L102" s="43"/>
      <c r="M102" s="43"/>
      <c r="N102" s="43"/>
      <c r="O102" s="43"/>
      <c r="P102" s="43"/>
      <c r="Q102" s="43"/>
      <c r="R102" s="43"/>
      <c r="S102" s="43"/>
    </row>
    <row r="103" spans="1:37" x14ac:dyDescent="0.15">
      <c r="K103" s="43"/>
      <c r="L103" s="43"/>
      <c r="M103" s="43"/>
      <c r="N103" s="43"/>
      <c r="O103" s="43"/>
      <c r="P103" s="43"/>
      <c r="Q103" s="43"/>
      <c r="R103" s="43"/>
      <c r="S103" s="43"/>
    </row>
    <row r="104" spans="1:37" x14ac:dyDescent="0.15">
      <c r="K104" s="43"/>
      <c r="L104" s="43"/>
      <c r="M104" s="43"/>
      <c r="N104" s="43"/>
      <c r="O104" s="43"/>
      <c r="P104" s="43"/>
      <c r="Q104" s="43"/>
      <c r="R104" s="43"/>
      <c r="S104" s="43"/>
    </row>
    <row r="105" spans="1:37" x14ac:dyDescent="0.15">
      <c r="S105" s="43"/>
    </row>
    <row r="106" spans="1:37" x14ac:dyDescent="0.15">
      <c r="S106" s="43"/>
    </row>
  </sheetData>
  <mergeCells count="323">
    <mergeCell ref="AB72:AJ72"/>
    <mergeCell ref="A66:F66"/>
    <mergeCell ref="J77:O77"/>
    <mergeCell ref="AB65:AG65"/>
    <mergeCell ref="AB83:AJ83"/>
    <mergeCell ref="AE19:AJ19"/>
    <mergeCell ref="S58:X58"/>
    <mergeCell ref="S74:X74"/>
    <mergeCell ref="A73:F73"/>
    <mergeCell ref="S45:X45"/>
    <mergeCell ref="J54:O54"/>
    <mergeCell ref="A69:F69"/>
    <mergeCell ref="J74:O74"/>
    <mergeCell ref="A63:F63"/>
    <mergeCell ref="J64:O64"/>
    <mergeCell ref="N59:O59"/>
    <mergeCell ref="A33:F33"/>
    <mergeCell ref="A22:E22"/>
    <mergeCell ref="A44:F44"/>
    <mergeCell ref="A59:F59"/>
    <mergeCell ref="AB53:AG53"/>
    <mergeCell ref="AB86:AJ86"/>
    <mergeCell ref="E81:F81"/>
    <mergeCell ref="J76:O76"/>
    <mergeCell ref="S84:X84"/>
    <mergeCell ref="S85:X85"/>
    <mergeCell ref="I97:J97"/>
    <mergeCell ref="S59:X59"/>
    <mergeCell ref="A95:E95"/>
    <mergeCell ref="J71:M71"/>
    <mergeCell ref="AB85:AJ85"/>
    <mergeCell ref="A83:F83"/>
    <mergeCell ref="J69:O69"/>
    <mergeCell ref="J65:O65"/>
    <mergeCell ref="A85:F85"/>
    <mergeCell ref="J86:O86"/>
    <mergeCell ref="AA94:AE94"/>
    <mergeCell ref="AB84:AJ84"/>
    <mergeCell ref="J84:O84"/>
    <mergeCell ref="S65:X65"/>
    <mergeCell ref="N71:O71"/>
    <mergeCell ref="A80:D80"/>
    <mergeCell ref="A82:F82"/>
    <mergeCell ref="J80:O80"/>
    <mergeCell ref="A74:F74"/>
    <mergeCell ref="AB51:AG51"/>
    <mergeCell ref="N60:O60"/>
    <mergeCell ref="J58:O58"/>
    <mergeCell ref="J56:O56"/>
    <mergeCell ref="S51:X51"/>
    <mergeCell ref="J53:O53"/>
    <mergeCell ref="J50:O50"/>
    <mergeCell ref="S35:X35"/>
    <mergeCell ref="AB35:AG35"/>
    <mergeCell ref="AB56:AG56"/>
    <mergeCell ref="S63:X63"/>
    <mergeCell ref="J60:M60"/>
    <mergeCell ref="S61:X61"/>
    <mergeCell ref="AB58:AG58"/>
    <mergeCell ref="J59:M59"/>
    <mergeCell ref="AB59:AG59"/>
    <mergeCell ref="S60:X60"/>
    <mergeCell ref="N63:O63"/>
    <mergeCell ref="I96:J96"/>
    <mergeCell ref="A97:E97"/>
    <mergeCell ref="AB63:AG63"/>
    <mergeCell ref="S25:AB25"/>
    <mergeCell ref="S39:X39"/>
    <mergeCell ref="AB34:AG34"/>
    <mergeCell ref="AC29:AD29"/>
    <mergeCell ref="AA95:AE95"/>
    <mergeCell ref="A12:E12"/>
    <mergeCell ref="J67:O67"/>
    <mergeCell ref="A72:F72"/>
    <mergeCell ref="A40:F40"/>
    <mergeCell ref="J81:O81"/>
    <mergeCell ref="S54:X54"/>
    <mergeCell ref="J34:O34"/>
    <mergeCell ref="S20:Y20"/>
    <mergeCell ref="I94:J94"/>
    <mergeCell ref="Z15:AJ15"/>
    <mergeCell ref="F12:Q12"/>
    <mergeCell ref="AB82:AJ82"/>
    <mergeCell ref="A70:F70"/>
    <mergeCell ref="AB61:AG61"/>
    <mergeCell ref="J37:O37"/>
    <mergeCell ref="Z13:AJ13"/>
    <mergeCell ref="S53:X53"/>
    <mergeCell ref="S48:X48"/>
    <mergeCell ref="J43:O43"/>
    <mergeCell ref="J39:O39"/>
    <mergeCell ref="S64:X64"/>
    <mergeCell ref="E11:AE11"/>
    <mergeCell ref="S37:X37"/>
    <mergeCell ref="Z14:AJ14"/>
    <mergeCell ref="A14:E14"/>
    <mergeCell ref="J57:O57"/>
    <mergeCell ref="A54:F54"/>
    <mergeCell ref="A18:E18"/>
    <mergeCell ref="F22:O22"/>
    <mergeCell ref="S15:Y15"/>
    <mergeCell ref="J52:O52"/>
    <mergeCell ref="S38:X38"/>
    <mergeCell ref="S36:X36"/>
    <mergeCell ref="F19:O19"/>
    <mergeCell ref="F16:Q16"/>
    <mergeCell ref="A43:F43"/>
    <mergeCell ref="J55:O55"/>
    <mergeCell ref="C56:F56"/>
    <mergeCell ref="J63:M63"/>
    <mergeCell ref="Z22:AB22"/>
    <mergeCell ref="A94:E94"/>
    <mergeCell ref="E76:F76"/>
    <mergeCell ref="J66:O66"/>
    <mergeCell ref="J73:O73"/>
    <mergeCell ref="A71:F71"/>
    <mergeCell ref="S66:X66"/>
    <mergeCell ref="N72:O72"/>
    <mergeCell ref="S79:X79"/>
    <mergeCell ref="J78:O78"/>
    <mergeCell ref="A78:F78"/>
    <mergeCell ref="E77:F77"/>
    <mergeCell ref="S69:X69"/>
    <mergeCell ref="S82:X82"/>
    <mergeCell ref="AB55:AG55"/>
    <mergeCell ref="A49:F49"/>
    <mergeCell ref="AB36:AG36"/>
    <mergeCell ref="A17:E17"/>
    <mergeCell ref="S72:X72"/>
    <mergeCell ref="S26:AB26"/>
    <mergeCell ref="AB49:AG49"/>
    <mergeCell ref="A65:F65"/>
    <mergeCell ref="AB67:AG67"/>
    <mergeCell ref="AB71:AJ71"/>
    <mergeCell ref="AB70:AJ70"/>
    <mergeCell ref="AB54:AG54"/>
    <mergeCell ref="S55:X55"/>
    <mergeCell ref="S30:AB30"/>
    <mergeCell ref="AB37:AG37"/>
    <mergeCell ref="S42:X42"/>
    <mergeCell ref="S47:X47"/>
    <mergeCell ref="K30:O30"/>
    <mergeCell ref="K29:L29"/>
    <mergeCell ref="A48:F48"/>
    <mergeCell ref="J51:O51"/>
    <mergeCell ref="A19:E19"/>
    <mergeCell ref="A45:F45"/>
    <mergeCell ref="J62:M62"/>
    <mergeCell ref="S49:X49"/>
    <mergeCell ref="M29:O29"/>
    <mergeCell ref="J42:O42"/>
    <mergeCell ref="S13:Y13"/>
    <mergeCell ref="F15:Q15"/>
    <mergeCell ref="AB42:AG42"/>
    <mergeCell ref="AC27:AD27"/>
    <mergeCell ref="A46:F46"/>
    <mergeCell ref="J38:O38"/>
    <mergeCell ref="F31:I31"/>
    <mergeCell ref="K31:O31"/>
    <mergeCell ref="AC26:AD26"/>
    <mergeCell ref="K25:L25"/>
    <mergeCell ref="AC31:AG31"/>
    <mergeCell ref="K28:M28"/>
    <mergeCell ref="A30:J30"/>
    <mergeCell ref="S16:Y16"/>
    <mergeCell ref="F14:Q14"/>
    <mergeCell ref="S31:W31"/>
    <mergeCell ref="AC30:AG30"/>
    <mergeCell ref="S19:AB19"/>
    <mergeCell ref="S33:X33"/>
    <mergeCell ref="A38:F38"/>
    <mergeCell ref="A42:F42"/>
    <mergeCell ref="A39:F39"/>
    <mergeCell ref="A13:E13"/>
    <mergeCell ref="A29:J29"/>
    <mergeCell ref="A27:J27"/>
    <mergeCell ref="A26:J26"/>
    <mergeCell ref="A20:E20"/>
    <mergeCell ref="S17:AB17"/>
    <mergeCell ref="AB41:AG41"/>
    <mergeCell ref="Z20:AB20"/>
    <mergeCell ref="S28:AB28"/>
    <mergeCell ref="A35:F35"/>
    <mergeCell ref="AB44:AG44"/>
    <mergeCell ref="AF28:AG28"/>
    <mergeCell ref="X31:AA31"/>
    <mergeCell ref="AB52:AG52"/>
    <mergeCell ref="AE18:AJ18"/>
    <mergeCell ref="AB46:AG46"/>
    <mergeCell ref="AE20:AJ20"/>
    <mergeCell ref="AE22:AJ22"/>
    <mergeCell ref="S22:Y22"/>
    <mergeCell ref="F18:Q18"/>
    <mergeCell ref="J35:O35"/>
    <mergeCell ref="S29:AB29"/>
    <mergeCell ref="A24:O24"/>
    <mergeCell ref="A52:F52"/>
    <mergeCell ref="K26:L26"/>
    <mergeCell ref="S27:AB27"/>
    <mergeCell ref="A21:E21"/>
    <mergeCell ref="F20:O20"/>
    <mergeCell ref="S50:X50"/>
    <mergeCell ref="F21:O21"/>
    <mergeCell ref="S43:X43"/>
    <mergeCell ref="Z12:AD12"/>
    <mergeCell ref="J45:O45"/>
    <mergeCell ref="AB50:AG50"/>
    <mergeCell ref="S44:X44"/>
    <mergeCell ref="AB48:AG48"/>
    <mergeCell ref="J33:O33"/>
    <mergeCell ref="S46:X46"/>
    <mergeCell ref="A68:F68"/>
    <mergeCell ref="S52:X52"/>
    <mergeCell ref="AE17:AJ17"/>
    <mergeCell ref="J36:O36"/>
    <mergeCell ref="S57:X57"/>
    <mergeCell ref="S18:AB18"/>
    <mergeCell ref="A64:F64"/>
    <mergeCell ref="AB45:AG45"/>
    <mergeCell ref="J40:O40"/>
    <mergeCell ref="J47:O47"/>
    <mergeCell ref="J44:O44"/>
    <mergeCell ref="J41:O41"/>
    <mergeCell ref="N62:O62"/>
    <mergeCell ref="S68:X68"/>
    <mergeCell ref="AB57:AG57"/>
    <mergeCell ref="A57:F57"/>
    <mergeCell ref="AF11:AJ11"/>
    <mergeCell ref="A96:E96"/>
    <mergeCell ref="S67:X67"/>
    <mergeCell ref="AB78:AJ78"/>
    <mergeCell ref="F13:Q13"/>
    <mergeCell ref="AB43:AG43"/>
    <mergeCell ref="J48:O48"/>
    <mergeCell ref="S12:Y12"/>
    <mergeCell ref="AB60:AG60"/>
    <mergeCell ref="S62:X62"/>
    <mergeCell ref="A31:E31"/>
    <mergeCell ref="J82:O82"/>
    <mergeCell ref="K27:L27"/>
    <mergeCell ref="A53:F53"/>
    <mergeCell ref="A60:F60"/>
    <mergeCell ref="A67:F67"/>
    <mergeCell ref="A81:D81"/>
    <mergeCell ref="A86:C86"/>
    <mergeCell ref="AF12:AJ12"/>
    <mergeCell ref="A11:D11"/>
    <mergeCell ref="S86:X86"/>
    <mergeCell ref="AB64:AG64"/>
    <mergeCell ref="J85:O85"/>
    <mergeCell ref="A75:D75"/>
    <mergeCell ref="A50:F50"/>
    <mergeCell ref="A16:E16"/>
    <mergeCell ref="AB38:AG38"/>
    <mergeCell ref="J83:O83"/>
    <mergeCell ref="A47:F47"/>
    <mergeCell ref="J46:O46"/>
    <mergeCell ref="E55:F55"/>
    <mergeCell ref="A41:F41"/>
    <mergeCell ref="N70:O70"/>
    <mergeCell ref="Z16:AJ16"/>
    <mergeCell ref="AC28:AE28"/>
    <mergeCell ref="AE21:AJ21"/>
    <mergeCell ref="AB66:AG66"/>
    <mergeCell ref="F17:Q17"/>
    <mergeCell ref="S24:AG24"/>
    <mergeCell ref="AB39:AG39"/>
    <mergeCell ref="AB47:AG47"/>
    <mergeCell ref="AC25:AD25"/>
    <mergeCell ref="S21:AB21"/>
    <mergeCell ref="A36:F36"/>
    <mergeCell ref="AB69:AJ69"/>
    <mergeCell ref="S41:X41"/>
    <mergeCell ref="A51:F51"/>
    <mergeCell ref="AB81:AJ81"/>
    <mergeCell ref="AB79:AJ79"/>
    <mergeCell ref="S83:X83"/>
    <mergeCell ref="AB80:AJ80"/>
    <mergeCell ref="J68:O68"/>
    <mergeCell ref="A76:D76"/>
    <mergeCell ref="J79:O79"/>
    <mergeCell ref="E80:F80"/>
    <mergeCell ref="S56:X56"/>
    <mergeCell ref="AB76:AJ76"/>
    <mergeCell ref="A58:F58"/>
    <mergeCell ref="AB73:AJ73"/>
    <mergeCell ref="S75:U75"/>
    <mergeCell ref="S80:X80"/>
    <mergeCell ref="A79:D79"/>
    <mergeCell ref="S70:X70"/>
    <mergeCell ref="A77:D77"/>
    <mergeCell ref="S81:X81"/>
    <mergeCell ref="S77:U77"/>
    <mergeCell ref="AB74:AJ74"/>
    <mergeCell ref="AB77:AJ77"/>
    <mergeCell ref="E79:F79"/>
    <mergeCell ref="E75:F75"/>
    <mergeCell ref="AB68:AG68"/>
    <mergeCell ref="AB75:AJ75"/>
    <mergeCell ref="I95:J95"/>
    <mergeCell ref="AB62:AG62"/>
    <mergeCell ref="S14:Y14"/>
    <mergeCell ref="AB40:AG40"/>
    <mergeCell ref="S34:X34"/>
    <mergeCell ref="S40:X40"/>
    <mergeCell ref="AB33:AG33"/>
    <mergeCell ref="S73:X73"/>
    <mergeCell ref="J75:O75"/>
    <mergeCell ref="N28:O28"/>
    <mergeCell ref="J72:M72"/>
    <mergeCell ref="J61:O61"/>
    <mergeCell ref="A28:J28"/>
    <mergeCell ref="A25:J25"/>
    <mergeCell ref="A34:F34"/>
    <mergeCell ref="J70:M70"/>
    <mergeCell ref="J49:O49"/>
    <mergeCell ref="A55:D55"/>
    <mergeCell ref="A61:F61"/>
    <mergeCell ref="A62:F62"/>
    <mergeCell ref="A37:F37"/>
    <mergeCell ref="S71:X71"/>
    <mergeCell ref="A15:E15"/>
    <mergeCell ref="A84:F84"/>
  </mergeCells>
  <hyperlinks>
    <hyperlink ref="A92" r:id="rId1" display="https://meubelvervoersa.wixsite.com/jabezremovals"/>
    <hyperlink ref="C3" r:id="rId2"/>
    <hyperlink ref="C1" r:id="rId3"/>
    <hyperlink ref="C2" r:id="rId4"/>
    <hyperlink ref="C4" r:id="rId5"/>
    <hyperlink ref="C5" r:id="rId6"/>
    <hyperlink ref="C6" r:id="rId7"/>
    <hyperlink ref="C7" r:id="rId8"/>
    <hyperlink ref="C8" r:id="rId9"/>
    <hyperlink ref="C9" r:id="rId10"/>
    <hyperlink ref="J1" r:id="rId11"/>
    <hyperlink ref="J2" r:id="rId12"/>
    <hyperlink ref="J3" r:id="rId13"/>
    <hyperlink ref="J4" r:id="rId14"/>
    <hyperlink ref="J5" r:id="rId15"/>
    <hyperlink ref="J6" r:id="rId16"/>
    <hyperlink ref="J7" r:id="rId17"/>
    <hyperlink ref="J8" r:id="rId18"/>
    <hyperlink ref="J9" r:id="rId19"/>
  </hyperlinks>
  <printOptions horizontalCentered="1"/>
  <pageMargins left="0" right="0" top="0.37" bottom="0" header="0.61" footer="0.51181102362204722"/>
  <pageSetup paperSize="9" scale="58" orientation="portrait" r:id="rId20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LEGEND REMOVALS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Wendels</dc:creator>
  <cp:lastModifiedBy>Microsoft Office User</cp:lastModifiedBy>
  <cp:lastPrinted>2022-10-03T13:39:00Z</cp:lastPrinted>
  <dcterms:created xsi:type="dcterms:W3CDTF">1999-10-30T05:55:12Z</dcterms:created>
  <dcterms:modified xsi:type="dcterms:W3CDTF">2023-07-27T08:35:57Z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d074702b-e086-4773-bf26-86d05a5a0075</vt:lpwstr>
  </property>
  <property fmtid="{D5CDD505-2E9C-101B-9397-08002B2CF9AE}" pid="3" name="TitusContentScanMode">
    <vt:lpwstr>TitusContentScanModeManual</vt:lpwstr>
  </property>
  <property fmtid="{D5CDD505-2E9C-101B-9397-08002B2CF9AE}" pid="4" name="TitusClassification">
    <vt:lpwstr>TitusRestricted</vt:lpwstr>
  </property>
</Properties>
</file>